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drawings/drawing8.xml" ContentType="application/vnd.openxmlformats-officedocument.drawing+xml"/>
  <Override PartName="/xl/comments7.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omments8.xml" ContentType="application/vnd.openxmlformats-officedocument.spreadsheetml.comments+xml"/>
  <Override PartName="/xl/drawings/drawing13.xml" ContentType="application/vnd.openxmlformats-officedocument.drawing+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130"/>
  <workbookPr defaultThemeVersion="124226"/>
  <mc:AlternateContent xmlns:mc="http://schemas.openxmlformats.org/markup-compatibility/2006">
    <mc:Choice Requires="x15">
      <x15ac:absPath xmlns:x15ac="http://schemas.microsoft.com/office/spreadsheetml/2010/11/ac" url="J:\WAWI\Siedlungswasserwirtschaft\WAWI-Fördermappe\03 Technische Richtlinien, Energiekonzept\"/>
    </mc:Choice>
  </mc:AlternateContent>
  <xr:revisionPtr revIDLastSave="0" documentId="8_{DD6F924C-6972-4F96-95E1-DB3FF5F8FF7E}" xr6:coauthVersionLast="47" xr6:coauthVersionMax="47" xr10:uidLastSave="{00000000-0000-0000-0000-000000000000}"/>
  <workbookProtection workbookPassword="CCE4" lockStructure="1"/>
  <bookViews>
    <workbookView xWindow="-120" yWindow="-120" windowWidth="25440" windowHeight="15390" tabRatio="762"/>
  </bookViews>
  <sheets>
    <sheet name="Start" sheetId="1" r:id="rId1"/>
    <sheet name="1.1.1" sheetId="2" r:id="rId2"/>
    <sheet name="1.1.2" sheetId="3" r:id="rId3"/>
    <sheet name="1.1.3" sheetId="4" r:id="rId4"/>
    <sheet name="1.2" sheetId="5" r:id="rId5"/>
    <sheet name="1.3.2.1" sheetId="10" r:id="rId6"/>
    <sheet name="1.3.2.2" sheetId="23" r:id="rId7"/>
    <sheet name="1.3.2" sheetId="13" r:id="rId8"/>
    <sheet name="1.3.2.3" sheetId="17" r:id="rId9"/>
    <sheet name="2.2.2" sheetId="25" r:id="rId10"/>
    <sheet name="2.2.3" sheetId="20" r:id="rId11"/>
    <sheet name="2.3" sheetId="21" r:id="rId12"/>
    <sheet name="2.4" sheetId="26" r:id="rId13"/>
    <sheet name="Listen" sheetId="22" state="hidden" r:id="rId14"/>
    <sheet name="RW_Pumpen" sheetId="24" state="hidden" r:id="rId15"/>
    <sheet name="3.1" sheetId="28" r:id="rId16"/>
  </sheets>
  <definedNames>
    <definedName name="aufstellung">Listen!$B$2:$B$3</definedName>
    <definedName name="status">Listen!$A$2:$A$3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0" i="5" l="1"/>
  <c r="G99" i="5"/>
  <c r="G98" i="5"/>
  <c r="G97" i="5"/>
  <c r="G96" i="5"/>
  <c r="G95" i="5"/>
  <c r="G94" i="5"/>
  <c r="G93" i="5"/>
  <c r="G92" i="5"/>
  <c r="G91" i="5"/>
  <c r="G90" i="5"/>
  <c r="G89" i="5"/>
  <c r="G88" i="5"/>
  <c r="G87" i="5"/>
  <c r="G86" i="5"/>
  <c r="G85" i="5"/>
  <c r="G84" i="5"/>
  <c r="G83" i="5"/>
  <c r="G82" i="5"/>
  <c r="G81" i="5"/>
  <c r="G80" i="5"/>
  <c r="G79" i="5"/>
  <c r="G78" i="5"/>
  <c r="G77" i="5"/>
  <c r="G76" i="5"/>
  <c r="G75" i="5"/>
  <c r="G74" i="5"/>
  <c r="G73" i="5"/>
  <c r="G72" i="5"/>
  <c r="G71" i="5"/>
  <c r="G70" i="5"/>
  <c r="G69" i="5"/>
  <c r="G68" i="5"/>
  <c r="G67" i="5"/>
  <c r="G66" i="5"/>
  <c r="G65" i="5"/>
  <c r="G64" i="5"/>
  <c r="G63" i="5"/>
  <c r="G62" i="5"/>
  <c r="G61" i="5"/>
  <c r="G60" i="5"/>
  <c r="G59" i="5"/>
  <c r="G58" i="5"/>
  <c r="G57" i="5"/>
  <c r="G56" i="5"/>
  <c r="G55" i="5"/>
  <c r="G54" i="5"/>
  <c r="G53" i="5"/>
  <c r="G52" i="5"/>
  <c r="G51" i="5"/>
  <c r="G50" i="5"/>
  <c r="G49" i="5"/>
  <c r="G48" i="5"/>
  <c r="G47" i="5"/>
  <c r="G46" i="5"/>
  <c r="G45" i="5"/>
  <c r="G44" i="5"/>
  <c r="G43" i="5"/>
  <c r="G42" i="5"/>
  <c r="G41" i="5"/>
  <c r="G40" i="5"/>
  <c r="G39" i="5"/>
  <c r="G38" i="5"/>
  <c r="G37" i="5"/>
  <c r="G36" i="5"/>
  <c r="G35" i="5"/>
  <c r="G34" i="5"/>
  <c r="G33" i="5"/>
  <c r="G32" i="5"/>
  <c r="G31" i="5"/>
  <c r="G30" i="5"/>
  <c r="G29" i="5"/>
  <c r="G28" i="5"/>
  <c r="G27" i="5"/>
  <c r="G26" i="5"/>
  <c r="G25" i="5"/>
  <c r="G24" i="5"/>
  <c r="G23" i="5"/>
  <c r="G22" i="5"/>
  <c r="G21" i="5"/>
  <c r="G20" i="5"/>
  <c r="G19" i="5"/>
  <c r="G18" i="5"/>
  <c r="G17" i="5"/>
  <c r="G16" i="5"/>
  <c r="G15" i="5"/>
  <c r="G14" i="5"/>
  <c r="G13" i="5"/>
  <c r="G12" i="5"/>
  <c r="G11" i="5"/>
  <c r="G10" i="5"/>
  <c r="G9" i="5"/>
  <c r="G8" i="5"/>
  <c r="G7" i="5"/>
  <c r="G6" i="5"/>
  <c r="G5" i="5"/>
  <c r="K16" i="23"/>
  <c r="K15" i="23"/>
  <c r="K14" i="23"/>
  <c r="K13" i="23"/>
  <c r="K12" i="23"/>
  <c r="K11" i="23"/>
  <c r="K10" i="23"/>
  <c r="K9" i="23"/>
  <c r="K8" i="23"/>
  <c r="K7" i="23"/>
  <c r="K6" i="23"/>
  <c r="K5" i="23"/>
  <c r="P100" i="17"/>
  <c r="P99" i="17"/>
  <c r="P98" i="17"/>
  <c r="P97" i="17"/>
  <c r="P96" i="17"/>
  <c r="P95" i="17"/>
  <c r="P94" i="17"/>
  <c r="P93" i="17"/>
  <c r="P92" i="17"/>
  <c r="P91" i="17"/>
  <c r="P90" i="17"/>
  <c r="P89" i="17"/>
  <c r="P88" i="17"/>
  <c r="P87" i="17"/>
  <c r="P86" i="17"/>
  <c r="P85" i="17"/>
  <c r="P84" i="17"/>
  <c r="P83" i="17"/>
  <c r="P82" i="17"/>
  <c r="P81" i="17"/>
  <c r="P80" i="17"/>
  <c r="P79" i="17"/>
  <c r="P78" i="17"/>
  <c r="P77" i="17"/>
  <c r="P76" i="17"/>
  <c r="P75" i="17"/>
  <c r="P74" i="17"/>
  <c r="P73" i="17"/>
  <c r="P72" i="17"/>
  <c r="P71" i="17"/>
  <c r="P70" i="17"/>
  <c r="P69" i="17"/>
  <c r="P68" i="17"/>
  <c r="P67" i="17"/>
  <c r="P66" i="17"/>
  <c r="P65" i="17"/>
  <c r="P64" i="17"/>
  <c r="P63" i="17"/>
  <c r="P62" i="17"/>
  <c r="P61" i="17"/>
  <c r="P60" i="17"/>
  <c r="P59" i="17"/>
  <c r="P58" i="17"/>
  <c r="P57" i="17"/>
  <c r="P56" i="17"/>
  <c r="P55" i="17"/>
  <c r="P54" i="17"/>
  <c r="P53" i="17"/>
  <c r="P52" i="17"/>
  <c r="P51" i="17"/>
  <c r="P50" i="17"/>
  <c r="P49" i="17"/>
  <c r="P48" i="17"/>
  <c r="P47" i="17"/>
  <c r="P46" i="17"/>
  <c r="P45" i="17"/>
  <c r="P44" i="17"/>
  <c r="P43" i="17"/>
  <c r="P42" i="17"/>
  <c r="P41" i="17"/>
  <c r="P40" i="17"/>
  <c r="P39" i="17"/>
  <c r="P38" i="17"/>
  <c r="P37" i="17"/>
  <c r="P36" i="17"/>
  <c r="P35" i="17"/>
  <c r="P34" i="17"/>
  <c r="P33" i="17"/>
  <c r="P32" i="17"/>
  <c r="P31" i="17"/>
  <c r="P30" i="17"/>
  <c r="P29" i="17"/>
  <c r="P28" i="17"/>
  <c r="P27" i="17"/>
  <c r="P26" i="17"/>
  <c r="P25" i="17"/>
  <c r="P24" i="17"/>
  <c r="P23" i="17"/>
  <c r="P22" i="17"/>
  <c r="P21" i="17"/>
  <c r="P20" i="17"/>
  <c r="P19" i="17"/>
  <c r="P18" i="17"/>
  <c r="P17" i="17"/>
  <c r="P16" i="17"/>
  <c r="P15" i="17"/>
  <c r="P14" i="17"/>
  <c r="P13" i="17"/>
  <c r="P12" i="17"/>
  <c r="P11" i="17"/>
  <c r="P10" i="17"/>
  <c r="P9" i="17"/>
  <c r="P8" i="17"/>
  <c r="P7" i="17"/>
  <c r="P6" i="17"/>
  <c r="O100" i="17"/>
  <c r="O99" i="17"/>
  <c r="O98" i="17"/>
  <c r="O97" i="17"/>
  <c r="O96" i="17"/>
  <c r="O95" i="17"/>
  <c r="O94" i="17"/>
  <c r="O93" i="17"/>
  <c r="O92" i="17"/>
  <c r="O91" i="17"/>
  <c r="O90" i="17"/>
  <c r="O89" i="17"/>
  <c r="O88" i="17"/>
  <c r="O87" i="17"/>
  <c r="O86" i="17"/>
  <c r="O85" i="17"/>
  <c r="O84" i="17"/>
  <c r="O83" i="17"/>
  <c r="O82" i="17"/>
  <c r="O81" i="17"/>
  <c r="O80" i="17"/>
  <c r="O79" i="17"/>
  <c r="O78" i="17"/>
  <c r="O77" i="17"/>
  <c r="O76" i="17"/>
  <c r="O75" i="17"/>
  <c r="O74" i="17"/>
  <c r="O73" i="17"/>
  <c r="O72" i="17"/>
  <c r="O71" i="17"/>
  <c r="O70" i="17"/>
  <c r="O69" i="17"/>
  <c r="O68" i="17"/>
  <c r="O67" i="17"/>
  <c r="O66" i="17"/>
  <c r="O65" i="17"/>
  <c r="O64" i="17"/>
  <c r="O63" i="17"/>
  <c r="O62" i="17"/>
  <c r="O61" i="17"/>
  <c r="O60" i="17"/>
  <c r="O59" i="17"/>
  <c r="O58" i="17"/>
  <c r="O57" i="17"/>
  <c r="O56" i="17"/>
  <c r="O55" i="17"/>
  <c r="O54" i="17"/>
  <c r="O53" i="17"/>
  <c r="O52" i="17"/>
  <c r="O51" i="17"/>
  <c r="O50" i="17"/>
  <c r="O49" i="17"/>
  <c r="O48" i="17"/>
  <c r="O47" i="17"/>
  <c r="O46" i="17"/>
  <c r="O45" i="17"/>
  <c r="O44" i="17"/>
  <c r="O43" i="17"/>
  <c r="O42" i="17"/>
  <c r="O41" i="17"/>
  <c r="O40" i="17"/>
  <c r="O39" i="17"/>
  <c r="O38" i="17"/>
  <c r="O37" i="17"/>
  <c r="O36" i="17"/>
  <c r="O35" i="17"/>
  <c r="O34" i="17"/>
  <c r="O33" i="17"/>
  <c r="O32" i="17"/>
  <c r="O31" i="17"/>
  <c r="O30" i="17"/>
  <c r="O29" i="17"/>
  <c r="O28" i="17"/>
  <c r="O27" i="17"/>
  <c r="O26" i="17"/>
  <c r="O25" i="17"/>
  <c r="O24" i="17"/>
  <c r="O23" i="17"/>
  <c r="O22" i="17"/>
  <c r="O21" i="17"/>
  <c r="O20" i="17"/>
  <c r="O19" i="17"/>
  <c r="O18" i="17"/>
  <c r="O17" i="17"/>
  <c r="O16" i="17"/>
  <c r="O15" i="17"/>
  <c r="O14" i="17"/>
  <c r="O13" i="17"/>
  <c r="O12" i="17"/>
  <c r="O11" i="17"/>
  <c r="O10" i="17"/>
  <c r="O9" i="17"/>
  <c r="O8" i="17"/>
  <c r="O7" i="17"/>
  <c r="O6" i="17"/>
  <c r="Q100" i="23"/>
  <c r="Q99" i="23"/>
  <c r="Q98" i="23"/>
  <c r="Q97" i="23"/>
  <c r="Q96" i="23"/>
  <c r="Q95" i="23"/>
  <c r="Q94" i="23"/>
  <c r="Q93" i="23"/>
  <c r="Q92" i="23"/>
  <c r="Q91" i="23"/>
  <c r="Q90" i="23"/>
  <c r="Q89" i="23"/>
  <c r="Q88" i="23"/>
  <c r="Q87" i="23"/>
  <c r="Q86" i="23"/>
  <c r="Q85" i="23"/>
  <c r="Q84" i="23"/>
  <c r="Q83" i="23"/>
  <c r="Q82" i="23"/>
  <c r="Q81" i="23"/>
  <c r="Q80" i="23"/>
  <c r="Q79" i="23"/>
  <c r="Q78" i="23"/>
  <c r="Q77" i="23"/>
  <c r="Q76" i="23"/>
  <c r="Q75" i="23"/>
  <c r="Q74" i="23"/>
  <c r="Q73" i="23"/>
  <c r="Q72" i="23"/>
  <c r="Q71" i="23"/>
  <c r="Q70" i="23"/>
  <c r="Q69" i="23"/>
  <c r="Q68" i="23"/>
  <c r="Q67" i="23"/>
  <c r="Q66" i="23"/>
  <c r="Q65" i="23"/>
  <c r="Q64" i="23"/>
  <c r="Q63" i="23"/>
  <c r="Q62" i="23"/>
  <c r="Q61" i="23"/>
  <c r="Q60" i="23"/>
  <c r="Q59" i="23"/>
  <c r="Q58" i="23"/>
  <c r="Q57" i="23"/>
  <c r="Q56" i="23"/>
  <c r="Q55" i="23"/>
  <c r="Q54" i="23"/>
  <c r="Q53" i="23"/>
  <c r="Q52" i="23"/>
  <c r="Q51" i="23"/>
  <c r="Q50" i="23"/>
  <c r="Q49" i="23"/>
  <c r="Q48" i="23"/>
  <c r="Q47" i="23"/>
  <c r="Q46" i="23"/>
  <c r="Q45" i="23"/>
  <c r="Q44" i="23"/>
  <c r="Q43" i="23"/>
  <c r="Q42" i="23"/>
  <c r="Q41" i="23"/>
  <c r="Q40" i="23"/>
  <c r="Q39" i="23"/>
  <c r="Q38" i="23"/>
  <c r="Q37" i="23"/>
  <c r="Q36" i="23"/>
  <c r="Q35" i="23"/>
  <c r="Q34" i="23"/>
  <c r="Q33" i="23"/>
  <c r="Q32" i="23"/>
  <c r="Q31" i="23"/>
  <c r="Q30" i="23"/>
  <c r="Q29" i="23"/>
  <c r="Q28" i="23"/>
  <c r="Q27" i="23"/>
  <c r="Q26" i="23"/>
  <c r="Q25" i="23"/>
  <c r="Q24" i="23"/>
  <c r="Q23" i="23"/>
  <c r="Q22" i="23"/>
  <c r="Q21" i="23"/>
  <c r="Q20" i="23"/>
  <c r="Q19" i="23"/>
  <c r="Q18" i="23"/>
  <c r="Q17" i="23"/>
  <c r="Q16" i="23"/>
  <c r="Q15" i="23"/>
  <c r="Q14" i="23"/>
  <c r="Q13" i="23"/>
  <c r="Q12" i="23"/>
  <c r="Q11" i="23"/>
  <c r="Q10" i="23"/>
  <c r="Q9" i="23"/>
  <c r="Q8" i="23"/>
  <c r="Q7" i="23"/>
  <c r="Q6" i="23"/>
  <c r="Q5" i="23"/>
  <c r="P100" i="23"/>
  <c r="P99" i="23"/>
  <c r="P98" i="23"/>
  <c r="P97" i="23"/>
  <c r="P96" i="23"/>
  <c r="P95" i="23"/>
  <c r="P94" i="23"/>
  <c r="P93" i="23"/>
  <c r="P92" i="23"/>
  <c r="P91" i="23"/>
  <c r="P90" i="23"/>
  <c r="P89" i="23"/>
  <c r="P88" i="23"/>
  <c r="P87" i="23"/>
  <c r="P86" i="23"/>
  <c r="P85" i="23"/>
  <c r="P84" i="23"/>
  <c r="P83" i="23"/>
  <c r="P82" i="23"/>
  <c r="P81" i="23"/>
  <c r="P80" i="23"/>
  <c r="P79" i="23"/>
  <c r="P78" i="23"/>
  <c r="P77" i="23"/>
  <c r="P76" i="23"/>
  <c r="P75" i="23"/>
  <c r="P74" i="23"/>
  <c r="P73" i="23"/>
  <c r="P72" i="23"/>
  <c r="P71" i="23"/>
  <c r="P70" i="23"/>
  <c r="P69" i="23"/>
  <c r="P68" i="23"/>
  <c r="P67" i="23"/>
  <c r="P66" i="23"/>
  <c r="P65" i="23"/>
  <c r="P64" i="23"/>
  <c r="P63" i="23"/>
  <c r="P62" i="23"/>
  <c r="P61" i="23"/>
  <c r="P60" i="23"/>
  <c r="P59" i="23"/>
  <c r="P58" i="23"/>
  <c r="P57" i="23"/>
  <c r="P56" i="23"/>
  <c r="P55" i="23"/>
  <c r="P54" i="23"/>
  <c r="P53" i="23"/>
  <c r="P52" i="23"/>
  <c r="P51" i="23"/>
  <c r="P50" i="23"/>
  <c r="P49" i="23"/>
  <c r="P48" i="23"/>
  <c r="P47" i="23"/>
  <c r="P46" i="23"/>
  <c r="P45" i="23"/>
  <c r="P44" i="23"/>
  <c r="P43" i="23"/>
  <c r="P42" i="23"/>
  <c r="P41" i="23"/>
  <c r="P40" i="23"/>
  <c r="P39" i="23"/>
  <c r="P38" i="23"/>
  <c r="P37" i="23"/>
  <c r="P36" i="23"/>
  <c r="P35" i="23"/>
  <c r="P34" i="23"/>
  <c r="P33" i="23"/>
  <c r="P32" i="23"/>
  <c r="P31" i="23"/>
  <c r="P30" i="23"/>
  <c r="P29" i="23"/>
  <c r="P28" i="23"/>
  <c r="P27" i="23"/>
  <c r="P26" i="23"/>
  <c r="P25" i="23"/>
  <c r="P24" i="23"/>
  <c r="P23" i="23"/>
  <c r="P22" i="23"/>
  <c r="P21" i="23"/>
  <c r="P20" i="23"/>
  <c r="P19" i="23"/>
  <c r="P18" i="23"/>
  <c r="P17" i="23"/>
  <c r="P16" i="23"/>
  <c r="P15" i="23"/>
  <c r="P14" i="23"/>
  <c r="P13" i="23"/>
  <c r="P12" i="23"/>
  <c r="P11" i="23"/>
  <c r="P10" i="23"/>
  <c r="P9" i="23"/>
  <c r="P8" i="23"/>
  <c r="P7" i="23"/>
  <c r="P6" i="23"/>
  <c r="P5" i="23"/>
  <c r="R100" i="10"/>
  <c r="R99" i="10"/>
  <c r="R98" i="10"/>
  <c r="R97" i="10"/>
  <c r="R96" i="10"/>
  <c r="R95" i="10"/>
  <c r="R94" i="10"/>
  <c r="R93" i="10"/>
  <c r="R92" i="10"/>
  <c r="R91" i="10"/>
  <c r="R90" i="10"/>
  <c r="R89" i="10"/>
  <c r="R88" i="10"/>
  <c r="R87" i="10"/>
  <c r="R86" i="10"/>
  <c r="R85" i="10"/>
  <c r="R84" i="10"/>
  <c r="R83" i="10"/>
  <c r="R82" i="10"/>
  <c r="R81" i="10"/>
  <c r="R80" i="10"/>
  <c r="R79" i="10"/>
  <c r="R78" i="10"/>
  <c r="R77" i="10"/>
  <c r="R76" i="10"/>
  <c r="R75" i="10"/>
  <c r="R74" i="10"/>
  <c r="R73" i="10"/>
  <c r="R72" i="10"/>
  <c r="R71" i="10"/>
  <c r="R70" i="10"/>
  <c r="R69" i="10"/>
  <c r="R68" i="10"/>
  <c r="R67" i="10"/>
  <c r="R66" i="10"/>
  <c r="R65" i="10"/>
  <c r="R64" i="10"/>
  <c r="R63" i="10"/>
  <c r="R62" i="10"/>
  <c r="R61" i="10"/>
  <c r="R60" i="10"/>
  <c r="R59" i="10"/>
  <c r="R58" i="10"/>
  <c r="R57" i="10"/>
  <c r="R56" i="10"/>
  <c r="R55" i="10"/>
  <c r="R54" i="10"/>
  <c r="R53" i="10"/>
  <c r="R52" i="10"/>
  <c r="R51" i="10"/>
  <c r="R50" i="10"/>
  <c r="R49" i="10"/>
  <c r="R48" i="10"/>
  <c r="R47" i="10"/>
  <c r="R46" i="10"/>
  <c r="R45" i="10"/>
  <c r="R44" i="10"/>
  <c r="R43" i="10"/>
  <c r="R42" i="10"/>
  <c r="R41" i="10"/>
  <c r="R40" i="10"/>
  <c r="R39" i="10"/>
  <c r="R38" i="10"/>
  <c r="R37" i="10"/>
  <c r="R36" i="10"/>
  <c r="R35" i="10"/>
  <c r="R34" i="10"/>
  <c r="R33" i="10"/>
  <c r="R32" i="10"/>
  <c r="R31" i="10"/>
  <c r="R30" i="10"/>
  <c r="R29" i="10"/>
  <c r="R28" i="10"/>
  <c r="R27" i="10"/>
  <c r="R26" i="10"/>
  <c r="R25" i="10"/>
  <c r="R24" i="10"/>
  <c r="R23" i="10"/>
  <c r="R22" i="10"/>
  <c r="R21" i="10"/>
  <c r="R20" i="10"/>
  <c r="R19" i="10"/>
  <c r="R18" i="10"/>
  <c r="R17" i="10"/>
  <c r="R16" i="10"/>
  <c r="R15" i="10"/>
  <c r="R14" i="10"/>
  <c r="R13" i="10"/>
  <c r="R12" i="10"/>
  <c r="R11" i="10"/>
  <c r="R10" i="10"/>
  <c r="R9" i="10"/>
  <c r="R8" i="10"/>
  <c r="R7" i="10"/>
  <c r="R6" i="10"/>
  <c r="R5" i="10"/>
  <c r="Q100" i="10"/>
  <c r="Q99" i="10"/>
  <c r="Q98" i="10"/>
  <c r="Q97" i="10"/>
  <c r="Q96" i="10"/>
  <c r="Q95" i="10"/>
  <c r="Q94" i="10"/>
  <c r="Q93" i="10"/>
  <c r="Q92" i="10"/>
  <c r="Q91" i="10"/>
  <c r="Q90" i="10"/>
  <c r="Q89" i="10"/>
  <c r="Q88" i="10"/>
  <c r="Q87" i="10"/>
  <c r="Q86" i="10"/>
  <c r="Q85" i="10"/>
  <c r="Q84" i="10"/>
  <c r="Q83" i="10"/>
  <c r="Q82" i="10"/>
  <c r="Q81" i="10"/>
  <c r="Q80" i="10"/>
  <c r="Q79" i="10"/>
  <c r="Q78" i="10"/>
  <c r="Q77" i="10"/>
  <c r="Q76" i="10"/>
  <c r="Q75" i="10"/>
  <c r="Q74" i="10"/>
  <c r="Q73" i="10"/>
  <c r="Q72" i="10"/>
  <c r="Q71" i="10"/>
  <c r="Q70" i="10"/>
  <c r="Q69" i="10"/>
  <c r="Q68" i="10"/>
  <c r="Q67" i="10"/>
  <c r="Q66" i="10"/>
  <c r="Q65" i="10"/>
  <c r="Q64" i="10"/>
  <c r="Q63" i="10"/>
  <c r="Q62" i="10"/>
  <c r="Q61" i="10"/>
  <c r="Q60" i="10"/>
  <c r="Q59" i="10"/>
  <c r="Q58" i="10"/>
  <c r="Q57" i="10"/>
  <c r="Q56" i="10"/>
  <c r="Q55" i="10"/>
  <c r="Q54" i="10"/>
  <c r="Q53" i="10"/>
  <c r="Q52" i="10"/>
  <c r="Q51" i="10"/>
  <c r="Q50" i="10"/>
  <c r="Q49" i="10"/>
  <c r="Q48" i="10"/>
  <c r="Q47" i="10"/>
  <c r="Q46" i="10"/>
  <c r="Q45" i="10"/>
  <c r="Q44" i="10"/>
  <c r="Q43" i="10"/>
  <c r="Q42" i="10"/>
  <c r="Q41" i="10"/>
  <c r="Q40" i="10"/>
  <c r="Q39" i="10"/>
  <c r="Q38" i="10"/>
  <c r="Q37" i="10"/>
  <c r="Q36" i="10"/>
  <c r="Q35" i="10"/>
  <c r="Q34" i="10"/>
  <c r="Q33" i="10"/>
  <c r="Q32" i="10"/>
  <c r="Q31" i="10"/>
  <c r="Q30" i="10"/>
  <c r="Q29" i="10"/>
  <c r="Q28" i="10"/>
  <c r="Q27" i="10"/>
  <c r="Q26" i="10"/>
  <c r="Q25" i="10"/>
  <c r="Q24" i="10"/>
  <c r="Q23" i="10"/>
  <c r="Q22" i="10"/>
  <c r="Q21" i="10"/>
  <c r="Q20" i="10"/>
  <c r="Q19" i="10"/>
  <c r="Q18" i="10"/>
  <c r="Q17" i="10"/>
  <c r="Q16" i="10"/>
  <c r="Q15" i="10"/>
  <c r="Q14" i="10"/>
  <c r="Q13" i="10"/>
  <c r="Q12" i="10"/>
  <c r="Q11" i="10"/>
  <c r="Q10" i="10"/>
  <c r="Q9" i="10"/>
  <c r="Q8" i="10"/>
  <c r="Q7" i="10"/>
  <c r="Q6" i="10"/>
  <c r="L5" i="10"/>
  <c r="M5" i="10"/>
  <c r="T5" i="10"/>
  <c r="I7" i="13" s="1"/>
  <c r="Q5" i="10"/>
  <c r="I5" i="23"/>
  <c r="G37" i="20"/>
  <c r="E8" i="28"/>
  <c r="D8" i="28"/>
  <c r="D4" i="28"/>
  <c r="I100" i="23"/>
  <c r="I99" i="23"/>
  <c r="I98" i="23"/>
  <c r="I97" i="23"/>
  <c r="I96" i="23"/>
  <c r="I95" i="23"/>
  <c r="I94" i="23"/>
  <c r="I93" i="23"/>
  <c r="I92" i="23"/>
  <c r="I91" i="23"/>
  <c r="I90" i="23"/>
  <c r="I89" i="23"/>
  <c r="I88" i="23"/>
  <c r="I87" i="23"/>
  <c r="I86" i="23"/>
  <c r="I85" i="23"/>
  <c r="I84" i="23"/>
  <c r="I83" i="23"/>
  <c r="I82" i="23"/>
  <c r="I81" i="23"/>
  <c r="I80" i="23"/>
  <c r="I79" i="23"/>
  <c r="I78" i="23"/>
  <c r="I77" i="23"/>
  <c r="I76" i="23"/>
  <c r="I75" i="23"/>
  <c r="I74" i="23"/>
  <c r="I73" i="23"/>
  <c r="I72" i="23"/>
  <c r="I71" i="23"/>
  <c r="I70" i="23"/>
  <c r="I69" i="23"/>
  <c r="I68" i="23"/>
  <c r="I67" i="23"/>
  <c r="I66" i="23"/>
  <c r="I65" i="23"/>
  <c r="I64" i="23"/>
  <c r="I63" i="23"/>
  <c r="I62" i="23"/>
  <c r="I61" i="23"/>
  <c r="I60" i="23"/>
  <c r="I59" i="23"/>
  <c r="I58" i="23"/>
  <c r="I57" i="23"/>
  <c r="I56" i="23"/>
  <c r="I55" i="23"/>
  <c r="I54" i="23"/>
  <c r="I53" i="23"/>
  <c r="I52" i="23"/>
  <c r="I51" i="23"/>
  <c r="I50" i="23"/>
  <c r="I49" i="23"/>
  <c r="I48" i="23"/>
  <c r="I47" i="23"/>
  <c r="I46" i="23"/>
  <c r="I45" i="23"/>
  <c r="I44" i="23"/>
  <c r="I43" i="23"/>
  <c r="I42" i="23"/>
  <c r="I41" i="23"/>
  <c r="I40" i="23"/>
  <c r="I39" i="23"/>
  <c r="I38" i="23"/>
  <c r="I37" i="23"/>
  <c r="I36" i="23"/>
  <c r="I35" i="23"/>
  <c r="I34" i="23"/>
  <c r="I33" i="23"/>
  <c r="I32" i="23"/>
  <c r="I31" i="23"/>
  <c r="I30" i="23"/>
  <c r="I29" i="23"/>
  <c r="I28" i="23"/>
  <c r="I27" i="23"/>
  <c r="I26" i="23"/>
  <c r="I25" i="23"/>
  <c r="I24" i="23"/>
  <c r="I23" i="23"/>
  <c r="I22" i="23"/>
  <c r="I21" i="23"/>
  <c r="I20" i="23"/>
  <c r="I19" i="23"/>
  <c r="I18" i="23"/>
  <c r="I17" i="23"/>
  <c r="I16" i="23"/>
  <c r="I15" i="23"/>
  <c r="I14" i="23"/>
  <c r="I13" i="23"/>
  <c r="I12" i="23"/>
  <c r="I11" i="23"/>
  <c r="I10" i="23"/>
  <c r="I9" i="23"/>
  <c r="I8" i="23"/>
  <c r="I7" i="23"/>
  <c r="I6" i="23"/>
  <c r="I100" i="10"/>
  <c r="I99" i="10"/>
  <c r="I98" i="10"/>
  <c r="I97" i="10"/>
  <c r="I96" i="10"/>
  <c r="I95" i="10"/>
  <c r="I94" i="10"/>
  <c r="I93" i="10"/>
  <c r="I92" i="10"/>
  <c r="I91" i="10"/>
  <c r="I90" i="10"/>
  <c r="I89" i="10"/>
  <c r="I88" i="10"/>
  <c r="I87" i="10"/>
  <c r="I86" i="10"/>
  <c r="I85" i="10"/>
  <c r="I84" i="10"/>
  <c r="I83" i="10"/>
  <c r="I82" i="10"/>
  <c r="I81" i="10"/>
  <c r="I80" i="10"/>
  <c r="I79" i="10"/>
  <c r="I78" i="10"/>
  <c r="I77" i="10"/>
  <c r="I76" i="10"/>
  <c r="I75" i="10"/>
  <c r="I74" i="10"/>
  <c r="I73" i="10"/>
  <c r="I72" i="10"/>
  <c r="I71" i="10"/>
  <c r="I70" i="10"/>
  <c r="I69" i="10"/>
  <c r="I68" i="10"/>
  <c r="I67" i="10"/>
  <c r="I66" i="10"/>
  <c r="I65" i="10"/>
  <c r="I64" i="10"/>
  <c r="I63" i="10"/>
  <c r="I62" i="10"/>
  <c r="I61" i="10"/>
  <c r="I60" i="10"/>
  <c r="I59" i="10"/>
  <c r="I58" i="10"/>
  <c r="I57" i="10"/>
  <c r="I56" i="10"/>
  <c r="I55" i="10"/>
  <c r="I54" i="10"/>
  <c r="I53" i="10"/>
  <c r="I52" i="10"/>
  <c r="I51" i="10"/>
  <c r="I50" i="10"/>
  <c r="I49" i="10"/>
  <c r="I48" i="10"/>
  <c r="I47" i="10"/>
  <c r="I46" i="10"/>
  <c r="I45" i="10"/>
  <c r="I44" i="10"/>
  <c r="I43" i="10"/>
  <c r="I42" i="10"/>
  <c r="I41" i="10"/>
  <c r="I40" i="10"/>
  <c r="I39" i="10"/>
  <c r="I38" i="10"/>
  <c r="I37" i="10"/>
  <c r="I36" i="10"/>
  <c r="I35" i="10"/>
  <c r="I34" i="10"/>
  <c r="I33" i="10"/>
  <c r="I32" i="10"/>
  <c r="I31" i="10"/>
  <c r="I30" i="10"/>
  <c r="I29" i="10"/>
  <c r="I28" i="10"/>
  <c r="I27" i="10"/>
  <c r="I26" i="10"/>
  <c r="I25" i="10"/>
  <c r="I24" i="10"/>
  <c r="I23" i="10"/>
  <c r="I22" i="10"/>
  <c r="I21" i="10"/>
  <c r="I20" i="10"/>
  <c r="I19" i="10"/>
  <c r="I18" i="10"/>
  <c r="I17" i="10"/>
  <c r="I16" i="10"/>
  <c r="I15" i="10"/>
  <c r="I14" i="10"/>
  <c r="I13" i="10"/>
  <c r="I12" i="10"/>
  <c r="I11" i="10"/>
  <c r="I10" i="10"/>
  <c r="I9" i="10"/>
  <c r="I8" i="10"/>
  <c r="I7" i="10"/>
  <c r="I6" i="10"/>
  <c r="L7" i="3"/>
  <c r="L6" i="3"/>
  <c r="L5" i="3"/>
  <c r="N9" i="26"/>
  <c r="CT9" i="26" s="1"/>
  <c r="DY9" i="26" s="1"/>
  <c r="CS100" i="26"/>
  <c r="CR100" i="26"/>
  <c r="CQ100" i="26"/>
  <c r="CP100" i="26"/>
  <c r="CO100" i="26"/>
  <c r="CN100" i="26"/>
  <c r="CM100" i="26"/>
  <c r="CL100" i="26"/>
  <c r="CK100" i="26"/>
  <c r="CJ100" i="26"/>
  <c r="CI100" i="26"/>
  <c r="CH100" i="26"/>
  <c r="CG100" i="26"/>
  <c r="CF100" i="26"/>
  <c r="CE100" i="26"/>
  <c r="CD100" i="26"/>
  <c r="CC100" i="26"/>
  <c r="CB100" i="26"/>
  <c r="CA100" i="26"/>
  <c r="BZ100" i="26"/>
  <c r="BY100" i="26"/>
  <c r="BX100" i="26"/>
  <c r="BW100" i="26"/>
  <c r="BV100" i="26"/>
  <c r="BU100" i="26"/>
  <c r="BT100" i="26"/>
  <c r="BS100" i="26"/>
  <c r="BR100" i="26"/>
  <c r="BQ100" i="26"/>
  <c r="BP100" i="26"/>
  <c r="BO100" i="26"/>
  <c r="CS99" i="26"/>
  <c r="CR99" i="26"/>
  <c r="CQ99" i="26"/>
  <c r="CP99" i="26"/>
  <c r="CO99" i="26"/>
  <c r="CN99" i="26"/>
  <c r="CM99" i="26"/>
  <c r="CL99" i="26"/>
  <c r="CK99" i="26"/>
  <c r="CJ99" i="26"/>
  <c r="CI99" i="26"/>
  <c r="CH99" i="26"/>
  <c r="CG99" i="26"/>
  <c r="CF99" i="26"/>
  <c r="CE99" i="26"/>
  <c r="CD99" i="26"/>
  <c r="CC99" i="26"/>
  <c r="CB99" i="26"/>
  <c r="CA99" i="26"/>
  <c r="BZ99" i="26"/>
  <c r="BY99" i="26"/>
  <c r="BX99" i="26"/>
  <c r="BW99" i="26"/>
  <c r="BV99" i="26"/>
  <c r="BU99" i="26"/>
  <c r="BT99" i="26"/>
  <c r="BS99" i="26"/>
  <c r="BR99" i="26"/>
  <c r="BQ99" i="26"/>
  <c r="BP99" i="26"/>
  <c r="BO99" i="26"/>
  <c r="CS98" i="26"/>
  <c r="CR98" i="26"/>
  <c r="CQ98" i="26"/>
  <c r="CP98" i="26"/>
  <c r="CO98" i="26"/>
  <c r="CN98" i="26"/>
  <c r="CM98" i="26"/>
  <c r="CL98" i="26"/>
  <c r="CK98" i="26"/>
  <c r="CJ98" i="26"/>
  <c r="CI98" i="26"/>
  <c r="CH98" i="26"/>
  <c r="CG98" i="26"/>
  <c r="CF98" i="26"/>
  <c r="CE98" i="26"/>
  <c r="CD98" i="26"/>
  <c r="CC98" i="26"/>
  <c r="CB98" i="26"/>
  <c r="CA98" i="26"/>
  <c r="BZ98" i="26"/>
  <c r="BY98" i="26"/>
  <c r="BX98" i="26"/>
  <c r="BW98" i="26"/>
  <c r="BV98" i="26"/>
  <c r="BU98" i="26"/>
  <c r="BT98" i="26"/>
  <c r="BS98" i="26"/>
  <c r="BR98" i="26"/>
  <c r="BQ98" i="26"/>
  <c r="BP98" i="26"/>
  <c r="BO98" i="26"/>
  <c r="CS97" i="26"/>
  <c r="CR97" i="26"/>
  <c r="CQ97" i="26"/>
  <c r="CP97" i="26"/>
  <c r="CO97" i="26"/>
  <c r="CN97" i="26"/>
  <c r="CM97" i="26"/>
  <c r="CL97" i="26"/>
  <c r="CK97" i="26"/>
  <c r="CJ97" i="26"/>
  <c r="CI97" i="26"/>
  <c r="CH97" i="26"/>
  <c r="CG97" i="26"/>
  <c r="CF97" i="26"/>
  <c r="CE97" i="26"/>
  <c r="CD97" i="26"/>
  <c r="CC97" i="26"/>
  <c r="CB97" i="26"/>
  <c r="CA97" i="26"/>
  <c r="BZ97" i="26"/>
  <c r="BY97" i="26"/>
  <c r="BX97" i="26"/>
  <c r="BW97" i="26"/>
  <c r="BV97" i="26"/>
  <c r="BU97" i="26"/>
  <c r="BT97" i="26"/>
  <c r="BS97" i="26"/>
  <c r="BR97" i="26"/>
  <c r="BQ97" i="26"/>
  <c r="BP97" i="26"/>
  <c r="BO97" i="26"/>
  <c r="CS96" i="26"/>
  <c r="CR96" i="26"/>
  <c r="CQ96" i="26"/>
  <c r="CP96" i="26"/>
  <c r="CO96" i="26"/>
  <c r="CN96" i="26"/>
  <c r="CM96" i="26"/>
  <c r="CL96" i="26"/>
  <c r="CK96" i="26"/>
  <c r="CJ96" i="26"/>
  <c r="CI96" i="26"/>
  <c r="CH96" i="26"/>
  <c r="CG96" i="26"/>
  <c r="CF96" i="26"/>
  <c r="CE96" i="26"/>
  <c r="CD96" i="26"/>
  <c r="CC96" i="26"/>
  <c r="CB96" i="26"/>
  <c r="CA96" i="26"/>
  <c r="BZ96" i="26"/>
  <c r="BY96" i="26"/>
  <c r="BX96" i="26"/>
  <c r="BW96" i="26"/>
  <c r="BV96" i="26"/>
  <c r="BU96" i="26"/>
  <c r="BT96" i="26"/>
  <c r="BS96" i="26"/>
  <c r="BR96" i="26"/>
  <c r="BQ96" i="26"/>
  <c r="BP96" i="26"/>
  <c r="BO96" i="26"/>
  <c r="CS95" i="26"/>
  <c r="CR95" i="26"/>
  <c r="CQ95" i="26"/>
  <c r="CP95" i="26"/>
  <c r="CO95" i="26"/>
  <c r="CN95" i="26"/>
  <c r="CM95" i="26"/>
  <c r="CL95" i="26"/>
  <c r="CK95" i="26"/>
  <c r="CJ95" i="26"/>
  <c r="CI95" i="26"/>
  <c r="CH95" i="26"/>
  <c r="CG95" i="26"/>
  <c r="CF95" i="26"/>
  <c r="CE95" i="26"/>
  <c r="CD95" i="26"/>
  <c r="CC95" i="26"/>
  <c r="CB95" i="26"/>
  <c r="CA95" i="26"/>
  <c r="BZ95" i="26"/>
  <c r="BY95" i="26"/>
  <c r="BX95" i="26"/>
  <c r="BW95" i="26"/>
  <c r="BV95" i="26"/>
  <c r="BU95" i="26"/>
  <c r="BT95" i="26"/>
  <c r="BS95" i="26"/>
  <c r="BR95" i="26"/>
  <c r="BQ95" i="26"/>
  <c r="BP95" i="26"/>
  <c r="BO95" i="26"/>
  <c r="CS94" i="26"/>
  <c r="CR94" i="26"/>
  <c r="CQ94" i="26"/>
  <c r="CP94" i="26"/>
  <c r="CO94" i="26"/>
  <c r="CN94" i="26"/>
  <c r="CM94" i="26"/>
  <c r="CL94" i="26"/>
  <c r="CK94" i="26"/>
  <c r="CJ94" i="26"/>
  <c r="CI94" i="26"/>
  <c r="CH94" i="26"/>
  <c r="CG94" i="26"/>
  <c r="CF94" i="26"/>
  <c r="CE94" i="26"/>
  <c r="CD94" i="26"/>
  <c r="CC94" i="26"/>
  <c r="CB94" i="26"/>
  <c r="CA94" i="26"/>
  <c r="BZ94" i="26"/>
  <c r="BY94" i="26"/>
  <c r="BX94" i="26"/>
  <c r="BW94" i="26"/>
  <c r="BV94" i="26"/>
  <c r="BU94" i="26"/>
  <c r="BT94" i="26"/>
  <c r="BS94" i="26"/>
  <c r="BR94" i="26"/>
  <c r="BQ94" i="26"/>
  <c r="BP94" i="26"/>
  <c r="BO94" i="26"/>
  <c r="CS93" i="26"/>
  <c r="CR93" i="26"/>
  <c r="CQ93" i="26"/>
  <c r="CP93" i="26"/>
  <c r="CO93" i="26"/>
  <c r="CN93" i="26"/>
  <c r="CM93" i="26"/>
  <c r="CL93" i="26"/>
  <c r="CK93" i="26"/>
  <c r="CJ93" i="26"/>
  <c r="CI93" i="26"/>
  <c r="CH93" i="26"/>
  <c r="CG93" i="26"/>
  <c r="CF93" i="26"/>
  <c r="CE93" i="26"/>
  <c r="CD93" i="26"/>
  <c r="CC93" i="26"/>
  <c r="CB93" i="26"/>
  <c r="CA93" i="26"/>
  <c r="BZ93" i="26"/>
  <c r="BY93" i="26"/>
  <c r="BX93" i="26"/>
  <c r="BW93" i="26"/>
  <c r="BV93" i="26"/>
  <c r="BU93" i="26"/>
  <c r="BT93" i="26"/>
  <c r="BS93" i="26"/>
  <c r="BR93" i="26"/>
  <c r="BQ93" i="26"/>
  <c r="BP93" i="26"/>
  <c r="BO93" i="26"/>
  <c r="CS92" i="26"/>
  <c r="CR92" i="26"/>
  <c r="CQ92" i="26"/>
  <c r="CP92" i="26"/>
  <c r="CO92" i="26"/>
  <c r="CN92" i="26"/>
  <c r="CM92" i="26"/>
  <c r="CL92" i="26"/>
  <c r="CK92" i="26"/>
  <c r="CJ92" i="26"/>
  <c r="CI92" i="26"/>
  <c r="CH92" i="26"/>
  <c r="CG92" i="26"/>
  <c r="CF92" i="26"/>
  <c r="CE92" i="26"/>
  <c r="CD92" i="26"/>
  <c r="CC92" i="26"/>
  <c r="CB92" i="26"/>
  <c r="CA92" i="26"/>
  <c r="BZ92" i="26"/>
  <c r="BY92" i="26"/>
  <c r="BX92" i="26"/>
  <c r="BW92" i="26"/>
  <c r="BV92" i="26"/>
  <c r="BU92" i="26"/>
  <c r="BT92" i="26"/>
  <c r="BS92" i="26"/>
  <c r="BR92" i="26"/>
  <c r="BQ92" i="26"/>
  <c r="BP92" i="26"/>
  <c r="BO92" i="26"/>
  <c r="CS91" i="26"/>
  <c r="CR91" i="26"/>
  <c r="CQ91" i="26"/>
  <c r="CP91" i="26"/>
  <c r="CO91" i="26"/>
  <c r="CN91" i="26"/>
  <c r="CM91" i="26"/>
  <c r="CL91" i="26"/>
  <c r="CK91" i="26"/>
  <c r="CJ91" i="26"/>
  <c r="CI91" i="26"/>
  <c r="CH91" i="26"/>
  <c r="CG91" i="26"/>
  <c r="CF91" i="26"/>
  <c r="CE91" i="26"/>
  <c r="CD91" i="26"/>
  <c r="CC91" i="26"/>
  <c r="CB91" i="26"/>
  <c r="CA91" i="26"/>
  <c r="BZ91" i="26"/>
  <c r="BY91" i="26"/>
  <c r="BX91" i="26"/>
  <c r="BW91" i="26"/>
  <c r="BV91" i="26"/>
  <c r="BU91" i="26"/>
  <c r="BT91" i="26"/>
  <c r="BS91" i="26"/>
  <c r="BR91" i="26"/>
  <c r="BQ91" i="26"/>
  <c r="BP91" i="26"/>
  <c r="BO91" i="26"/>
  <c r="CS90" i="26"/>
  <c r="CR90" i="26"/>
  <c r="CQ90" i="26"/>
  <c r="CP90" i="26"/>
  <c r="CO90" i="26"/>
  <c r="CN90" i="26"/>
  <c r="CM90" i="26"/>
  <c r="CL90" i="26"/>
  <c r="CK90" i="26"/>
  <c r="CJ90" i="26"/>
  <c r="CI90" i="26"/>
  <c r="CH90" i="26"/>
  <c r="CG90" i="26"/>
  <c r="CF90" i="26"/>
  <c r="CE90" i="26"/>
  <c r="CD90" i="26"/>
  <c r="CC90" i="26"/>
  <c r="CB90" i="26"/>
  <c r="CA90" i="26"/>
  <c r="BZ90" i="26"/>
  <c r="BY90" i="26"/>
  <c r="BX90" i="26"/>
  <c r="BW90" i="26"/>
  <c r="BV90" i="26"/>
  <c r="BU90" i="26"/>
  <c r="BT90" i="26"/>
  <c r="BS90" i="26"/>
  <c r="BR90" i="26"/>
  <c r="BQ90" i="26"/>
  <c r="BP90" i="26"/>
  <c r="BO90" i="26"/>
  <c r="CS89" i="26"/>
  <c r="CR89" i="26"/>
  <c r="CQ89" i="26"/>
  <c r="CP89" i="26"/>
  <c r="CO89" i="26"/>
  <c r="CN89" i="26"/>
  <c r="CM89" i="26"/>
  <c r="CL89" i="26"/>
  <c r="CK89" i="26"/>
  <c r="CJ89" i="26"/>
  <c r="CI89" i="26"/>
  <c r="CH89" i="26"/>
  <c r="CG89" i="26"/>
  <c r="CF89" i="26"/>
  <c r="CE89" i="26"/>
  <c r="CD89" i="26"/>
  <c r="CC89" i="26"/>
  <c r="CB89" i="26"/>
  <c r="CA89" i="26"/>
  <c r="BZ89" i="26"/>
  <c r="BY89" i="26"/>
  <c r="BX89" i="26"/>
  <c r="BW89" i="26"/>
  <c r="BV89" i="26"/>
  <c r="BU89" i="26"/>
  <c r="BT89" i="26"/>
  <c r="BS89" i="26"/>
  <c r="BR89" i="26"/>
  <c r="BQ89" i="26"/>
  <c r="BP89" i="26"/>
  <c r="BO89" i="26"/>
  <c r="CS88" i="26"/>
  <c r="CR88" i="26"/>
  <c r="CQ88" i="26"/>
  <c r="CP88" i="26"/>
  <c r="CO88" i="26"/>
  <c r="CN88" i="26"/>
  <c r="CM88" i="26"/>
  <c r="CL88" i="26"/>
  <c r="CK88" i="26"/>
  <c r="CJ88" i="26"/>
  <c r="CI88" i="26"/>
  <c r="CH88" i="26"/>
  <c r="CG88" i="26"/>
  <c r="CF88" i="26"/>
  <c r="CE88" i="26"/>
  <c r="CD88" i="26"/>
  <c r="CC88" i="26"/>
  <c r="CB88" i="26"/>
  <c r="CA88" i="26"/>
  <c r="BZ88" i="26"/>
  <c r="BY88" i="26"/>
  <c r="BX88" i="26"/>
  <c r="BW88" i="26"/>
  <c r="BV88" i="26"/>
  <c r="BU88" i="26"/>
  <c r="BT88" i="26"/>
  <c r="BS88" i="26"/>
  <c r="BR88" i="26"/>
  <c r="BQ88" i="26"/>
  <c r="BP88" i="26"/>
  <c r="BO88" i="26"/>
  <c r="CS87" i="26"/>
  <c r="CR87" i="26"/>
  <c r="CQ87" i="26"/>
  <c r="CP87" i="26"/>
  <c r="CO87" i="26"/>
  <c r="CN87" i="26"/>
  <c r="CM87" i="26"/>
  <c r="CL87" i="26"/>
  <c r="CK87" i="26"/>
  <c r="CJ87" i="26"/>
  <c r="CI87" i="26"/>
  <c r="CH87" i="26"/>
  <c r="CG87" i="26"/>
  <c r="CF87" i="26"/>
  <c r="CE87" i="26"/>
  <c r="CD87" i="26"/>
  <c r="CC87" i="26"/>
  <c r="CB87" i="26"/>
  <c r="CA87" i="26"/>
  <c r="BZ87" i="26"/>
  <c r="BY87" i="26"/>
  <c r="BX87" i="26"/>
  <c r="BW87" i="26"/>
  <c r="BV87" i="26"/>
  <c r="BU87" i="26"/>
  <c r="BT87" i="26"/>
  <c r="BS87" i="26"/>
  <c r="BR87" i="26"/>
  <c r="BQ87" i="26"/>
  <c r="BP87" i="26"/>
  <c r="BO87" i="26"/>
  <c r="CS86" i="26"/>
  <c r="CR86" i="26"/>
  <c r="CQ86" i="26"/>
  <c r="CP86" i="26"/>
  <c r="CO86" i="26"/>
  <c r="CN86" i="26"/>
  <c r="CM86" i="26"/>
  <c r="CL86" i="26"/>
  <c r="CK86" i="26"/>
  <c r="CJ86" i="26"/>
  <c r="CI86" i="26"/>
  <c r="CH86" i="26"/>
  <c r="CG86" i="26"/>
  <c r="CF86" i="26"/>
  <c r="CE86" i="26"/>
  <c r="CD86" i="26"/>
  <c r="CC86" i="26"/>
  <c r="CB86" i="26"/>
  <c r="CA86" i="26"/>
  <c r="BZ86" i="26"/>
  <c r="BY86" i="26"/>
  <c r="BX86" i="26"/>
  <c r="BW86" i="26"/>
  <c r="BV86" i="26"/>
  <c r="BU86" i="26"/>
  <c r="BT86" i="26"/>
  <c r="BS86" i="26"/>
  <c r="BR86" i="26"/>
  <c r="BQ86" i="26"/>
  <c r="BP86" i="26"/>
  <c r="BO86" i="26"/>
  <c r="CS85" i="26"/>
  <c r="CR85" i="26"/>
  <c r="CQ85" i="26"/>
  <c r="CP85" i="26"/>
  <c r="CO85" i="26"/>
  <c r="CN85" i="26"/>
  <c r="CM85" i="26"/>
  <c r="CL85" i="26"/>
  <c r="CK85" i="26"/>
  <c r="CJ85" i="26"/>
  <c r="CI85" i="26"/>
  <c r="CH85" i="26"/>
  <c r="CG85" i="26"/>
  <c r="CF85" i="26"/>
  <c r="CE85" i="26"/>
  <c r="CD85" i="26"/>
  <c r="CC85" i="26"/>
  <c r="CB85" i="26"/>
  <c r="CA85" i="26"/>
  <c r="BZ85" i="26"/>
  <c r="BY85" i="26"/>
  <c r="BX85" i="26"/>
  <c r="BW85" i="26"/>
  <c r="BV85" i="26"/>
  <c r="BU85" i="26"/>
  <c r="BT85" i="26"/>
  <c r="BS85" i="26"/>
  <c r="BR85" i="26"/>
  <c r="BQ85" i="26"/>
  <c r="BP85" i="26"/>
  <c r="BO85" i="26"/>
  <c r="CS84" i="26"/>
  <c r="CR84" i="26"/>
  <c r="CQ84" i="26"/>
  <c r="CP84" i="26"/>
  <c r="CO84" i="26"/>
  <c r="CN84" i="26"/>
  <c r="CM84" i="26"/>
  <c r="CL84" i="26"/>
  <c r="CK84" i="26"/>
  <c r="CJ84" i="26"/>
  <c r="CI84" i="26"/>
  <c r="CH84" i="26"/>
  <c r="CG84" i="26"/>
  <c r="CF84" i="26"/>
  <c r="CE84" i="26"/>
  <c r="CD84" i="26"/>
  <c r="CC84" i="26"/>
  <c r="CB84" i="26"/>
  <c r="CA84" i="26"/>
  <c r="BZ84" i="26"/>
  <c r="BY84" i="26"/>
  <c r="BX84" i="26"/>
  <c r="BW84" i="26"/>
  <c r="BV84" i="26"/>
  <c r="BU84" i="26"/>
  <c r="BT84" i="26"/>
  <c r="BS84" i="26"/>
  <c r="BR84" i="26"/>
  <c r="BQ84" i="26"/>
  <c r="BP84" i="26"/>
  <c r="BO84" i="26"/>
  <c r="CS83" i="26"/>
  <c r="CR83" i="26"/>
  <c r="CQ83" i="26"/>
  <c r="CP83" i="26"/>
  <c r="CO83" i="26"/>
  <c r="CN83" i="26"/>
  <c r="CM83" i="26"/>
  <c r="CL83" i="26"/>
  <c r="CK83" i="26"/>
  <c r="CJ83" i="26"/>
  <c r="CI83" i="26"/>
  <c r="CH83" i="26"/>
  <c r="CG83" i="26"/>
  <c r="CF83" i="26"/>
  <c r="CE83" i="26"/>
  <c r="CD83" i="26"/>
  <c r="CC83" i="26"/>
  <c r="CB83" i="26"/>
  <c r="CA83" i="26"/>
  <c r="BZ83" i="26"/>
  <c r="BY83" i="26"/>
  <c r="BX83" i="26"/>
  <c r="BW83" i="26"/>
  <c r="BV83" i="26"/>
  <c r="BU83" i="26"/>
  <c r="BT83" i="26"/>
  <c r="BS83" i="26"/>
  <c r="BR83" i="26"/>
  <c r="BQ83" i="26"/>
  <c r="BP83" i="26"/>
  <c r="BO83" i="26"/>
  <c r="CS82" i="26"/>
  <c r="CR82" i="26"/>
  <c r="CQ82" i="26"/>
  <c r="CP82" i="26"/>
  <c r="CO82" i="26"/>
  <c r="CN82" i="26"/>
  <c r="CM82" i="26"/>
  <c r="CL82" i="26"/>
  <c r="CK82" i="26"/>
  <c r="CJ82" i="26"/>
  <c r="CI82" i="26"/>
  <c r="CH82" i="26"/>
  <c r="CG82" i="26"/>
  <c r="CF82" i="26"/>
  <c r="CE82" i="26"/>
  <c r="CD82" i="26"/>
  <c r="CC82" i="26"/>
  <c r="CB82" i="26"/>
  <c r="CA82" i="26"/>
  <c r="BZ82" i="26"/>
  <c r="BY82" i="26"/>
  <c r="BX82" i="26"/>
  <c r="BW82" i="26"/>
  <c r="BV82" i="26"/>
  <c r="BU82" i="26"/>
  <c r="BT82" i="26"/>
  <c r="BS82" i="26"/>
  <c r="BR82" i="26"/>
  <c r="BQ82" i="26"/>
  <c r="BP82" i="26"/>
  <c r="BO82" i="26"/>
  <c r="CS81" i="26"/>
  <c r="CR81" i="26"/>
  <c r="CQ81" i="26"/>
  <c r="CP81" i="26"/>
  <c r="CO81" i="26"/>
  <c r="CN81" i="26"/>
  <c r="CM81" i="26"/>
  <c r="CL81" i="26"/>
  <c r="CK81" i="26"/>
  <c r="CJ81" i="26"/>
  <c r="CI81" i="26"/>
  <c r="CH81" i="26"/>
  <c r="CG81" i="26"/>
  <c r="CF81" i="26"/>
  <c r="CE81" i="26"/>
  <c r="CD81" i="26"/>
  <c r="CC81" i="26"/>
  <c r="CB81" i="26"/>
  <c r="CA81" i="26"/>
  <c r="BZ81" i="26"/>
  <c r="BY81" i="26"/>
  <c r="BX81" i="26"/>
  <c r="BW81" i="26"/>
  <c r="BV81" i="26"/>
  <c r="BU81" i="26"/>
  <c r="BT81" i="26"/>
  <c r="BS81" i="26"/>
  <c r="BR81" i="26"/>
  <c r="BQ81" i="26"/>
  <c r="BP81" i="26"/>
  <c r="BO81" i="26"/>
  <c r="CS80" i="26"/>
  <c r="CR80" i="26"/>
  <c r="CQ80" i="26"/>
  <c r="CP80" i="26"/>
  <c r="CO80" i="26"/>
  <c r="CN80" i="26"/>
  <c r="CM80" i="26"/>
  <c r="CL80" i="26"/>
  <c r="CK80" i="26"/>
  <c r="CJ80" i="26"/>
  <c r="CI80" i="26"/>
  <c r="CH80" i="26"/>
  <c r="CG80" i="26"/>
  <c r="CF80" i="26"/>
  <c r="CE80" i="26"/>
  <c r="CD80" i="26"/>
  <c r="CC80" i="26"/>
  <c r="CB80" i="26"/>
  <c r="CA80" i="26"/>
  <c r="BZ80" i="26"/>
  <c r="BY80" i="26"/>
  <c r="BX80" i="26"/>
  <c r="BW80" i="26"/>
  <c r="BV80" i="26"/>
  <c r="BU80" i="26"/>
  <c r="BT80" i="26"/>
  <c r="BS80" i="26"/>
  <c r="BR80" i="26"/>
  <c r="BQ80" i="26"/>
  <c r="BP80" i="26"/>
  <c r="BO80" i="26"/>
  <c r="CS79" i="26"/>
  <c r="CR79" i="26"/>
  <c r="CQ79" i="26"/>
  <c r="CP79" i="26"/>
  <c r="CO79" i="26"/>
  <c r="CN79" i="26"/>
  <c r="CM79" i="26"/>
  <c r="CL79" i="26"/>
  <c r="CK79" i="26"/>
  <c r="CJ79" i="26"/>
  <c r="CI79" i="26"/>
  <c r="CH79" i="26"/>
  <c r="CG79" i="26"/>
  <c r="CF79" i="26"/>
  <c r="CE79" i="26"/>
  <c r="CD79" i="26"/>
  <c r="CC79" i="26"/>
  <c r="CB79" i="26"/>
  <c r="CA79" i="26"/>
  <c r="BZ79" i="26"/>
  <c r="BY79" i="26"/>
  <c r="BX79" i="26"/>
  <c r="BW79" i="26"/>
  <c r="BV79" i="26"/>
  <c r="BU79" i="26"/>
  <c r="BT79" i="26"/>
  <c r="BS79" i="26"/>
  <c r="BR79" i="26"/>
  <c r="BQ79" i="26"/>
  <c r="BP79" i="26"/>
  <c r="BO79" i="26"/>
  <c r="CS78" i="26"/>
  <c r="CR78" i="26"/>
  <c r="CQ78" i="26"/>
  <c r="CP78" i="26"/>
  <c r="CO78" i="26"/>
  <c r="CN78" i="26"/>
  <c r="CM78" i="26"/>
  <c r="CL78" i="26"/>
  <c r="CK78" i="26"/>
  <c r="CJ78" i="26"/>
  <c r="CI78" i="26"/>
  <c r="CH78" i="26"/>
  <c r="CG78" i="26"/>
  <c r="CF78" i="26"/>
  <c r="CE78" i="26"/>
  <c r="CD78" i="26"/>
  <c r="CC78" i="26"/>
  <c r="CB78" i="26"/>
  <c r="CA78" i="26"/>
  <c r="BZ78" i="26"/>
  <c r="BY78" i="26"/>
  <c r="BX78" i="26"/>
  <c r="BW78" i="26"/>
  <c r="BV78" i="26"/>
  <c r="BU78" i="26"/>
  <c r="BT78" i="26"/>
  <c r="BS78" i="26"/>
  <c r="BR78" i="26"/>
  <c r="BQ78" i="26"/>
  <c r="BP78" i="26"/>
  <c r="BO78" i="26"/>
  <c r="CS77" i="26"/>
  <c r="CR77" i="26"/>
  <c r="CQ77" i="26"/>
  <c r="CP77" i="26"/>
  <c r="CO77" i="26"/>
  <c r="CN77" i="26"/>
  <c r="CM77" i="26"/>
  <c r="CL77" i="26"/>
  <c r="CK77" i="26"/>
  <c r="CJ77" i="26"/>
  <c r="CI77" i="26"/>
  <c r="CH77" i="26"/>
  <c r="CG77" i="26"/>
  <c r="CF77" i="26"/>
  <c r="CE77" i="26"/>
  <c r="CD77" i="26"/>
  <c r="CC77" i="26"/>
  <c r="CB77" i="26"/>
  <c r="CA77" i="26"/>
  <c r="BZ77" i="26"/>
  <c r="BY77" i="26"/>
  <c r="BX77" i="26"/>
  <c r="BW77" i="26"/>
  <c r="BV77" i="26"/>
  <c r="BU77" i="26"/>
  <c r="BT77" i="26"/>
  <c r="BS77" i="26"/>
  <c r="BR77" i="26"/>
  <c r="BQ77" i="26"/>
  <c r="BP77" i="26"/>
  <c r="BO77" i="26"/>
  <c r="CS76" i="26"/>
  <c r="CR76" i="26"/>
  <c r="CQ76" i="26"/>
  <c r="CP76" i="26"/>
  <c r="CO76" i="26"/>
  <c r="CN76" i="26"/>
  <c r="CM76" i="26"/>
  <c r="CL76" i="26"/>
  <c r="CK76" i="26"/>
  <c r="CJ76" i="26"/>
  <c r="CI76" i="26"/>
  <c r="CH76" i="26"/>
  <c r="CG76" i="26"/>
  <c r="CF76" i="26"/>
  <c r="CE76" i="26"/>
  <c r="CD76" i="26"/>
  <c r="CC76" i="26"/>
  <c r="CB76" i="26"/>
  <c r="CA76" i="26"/>
  <c r="BZ76" i="26"/>
  <c r="BY76" i="26"/>
  <c r="BX76" i="26"/>
  <c r="BW76" i="26"/>
  <c r="BV76" i="26"/>
  <c r="BU76" i="26"/>
  <c r="BT76" i="26"/>
  <c r="BS76" i="26"/>
  <c r="BR76" i="26"/>
  <c r="BQ76" i="26"/>
  <c r="BP76" i="26"/>
  <c r="BO76" i="26"/>
  <c r="CS75" i="26"/>
  <c r="CR75" i="26"/>
  <c r="CQ75" i="26"/>
  <c r="CP75" i="26"/>
  <c r="CO75" i="26"/>
  <c r="CN75" i="26"/>
  <c r="CM75" i="26"/>
  <c r="CL75" i="26"/>
  <c r="CK75" i="26"/>
  <c r="CJ75" i="26"/>
  <c r="CI75" i="26"/>
  <c r="CH75" i="26"/>
  <c r="CG75" i="26"/>
  <c r="CF75" i="26"/>
  <c r="CE75" i="26"/>
  <c r="CD75" i="26"/>
  <c r="CC75" i="26"/>
  <c r="CB75" i="26"/>
  <c r="CA75" i="26"/>
  <c r="BZ75" i="26"/>
  <c r="BY75" i="26"/>
  <c r="BX75" i="26"/>
  <c r="BW75" i="26"/>
  <c r="BV75" i="26"/>
  <c r="BU75" i="26"/>
  <c r="BT75" i="26"/>
  <c r="BS75" i="26"/>
  <c r="BR75" i="26"/>
  <c r="BQ75" i="26"/>
  <c r="BP75" i="26"/>
  <c r="BO75" i="26"/>
  <c r="CS74" i="26"/>
  <c r="CR74" i="26"/>
  <c r="CQ74" i="26"/>
  <c r="CP74" i="26"/>
  <c r="CO74" i="26"/>
  <c r="CN74" i="26"/>
  <c r="CM74" i="26"/>
  <c r="CL74" i="26"/>
  <c r="CK74" i="26"/>
  <c r="CJ74" i="26"/>
  <c r="CI74" i="26"/>
  <c r="CH74" i="26"/>
  <c r="CG74" i="26"/>
  <c r="CF74" i="26"/>
  <c r="CE74" i="26"/>
  <c r="CD74" i="26"/>
  <c r="CC74" i="26"/>
  <c r="CB74" i="26"/>
  <c r="CA74" i="26"/>
  <c r="BZ74" i="26"/>
  <c r="BY74" i="26"/>
  <c r="BX74" i="26"/>
  <c r="BW74" i="26"/>
  <c r="BV74" i="26"/>
  <c r="BU74" i="26"/>
  <c r="BT74" i="26"/>
  <c r="BS74" i="26"/>
  <c r="BR74" i="26"/>
  <c r="BQ74" i="26"/>
  <c r="BP74" i="26"/>
  <c r="BO74" i="26"/>
  <c r="CS73" i="26"/>
  <c r="CR73" i="26"/>
  <c r="CQ73" i="26"/>
  <c r="CP73" i="26"/>
  <c r="CO73" i="26"/>
  <c r="CN73" i="26"/>
  <c r="CM73" i="26"/>
  <c r="CL73" i="26"/>
  <c r="CK73" i="26"/>
  <c r="CJ73" i="26"/>
  <c r="CI73" i="26"/>
  <c r="CH73" i="26"/>
  <c r="CG73" i="26"/>
  <c r="CF73" i="26"/>
  <c r="CE73" i="26"/>
  <c r="CD73" i="26"/>
  <c r="CC73" i="26"/>
  <c r="CB73" i="26"/>
  <c r="CA73" i="26"/>
  <c r="BZ73" i="26"/>
  <c r="BY73" i="26"/>
  <c r="BX73" i="26"/>
  <c r="BW73" i="26"/>
  <c r="BV73" i="26"/>
  <c r="BU73" i="26"/>
  <c r="BT73" i="26"/>
  <c r="BS73" i="26"/>
  <c r="BR73" i="26"/>
  <c r="BQ73" i="26"/>
  <c r="BP73" i="26"/>
  <c r="BO73" i="26"/>
  <c r="CS72" i="26"/>
  <c r="CR72" i="26"/>
  <c r="CQ72" i="26"/>
  <c r="CP72" i="26"/>
  <c r="CO72" i="26"/>
  <c r="CN72" i="26"/>
  <c r="CM72" i="26"/>
  <c r="CL72" i="26"/>
  <c r="CK72" i="26"/>
  <c r="CJ72" i="26"/>
  <c r="CI72" i="26"/>
  <c r="CH72" i="26"/>
  <c r="CG72" i="26"/>
  <c r="CF72" i="26"/>
  <c r="CE72" i="26"/>
  <c r="CD72" i="26"/>
  <c r="CC72" i="26"/>
  <c r="CB72" i="26"/>
  <c r="CA72" i="26"/>
  <c r="BZ72" i="26"/>
  <c r="BY72" i="26"/>
  <c r="BX72" i="26"/>
  <c r="BW72" i="26"/>
  <c r="BV72" i="26"/>
  <c r="BU72" i="26"/>
  <c r="BT72" i="26"/>
  <c r="BS72" i="26"/>
  <c r="BR72" i="26"/>
  <c r="BQ72" i="26"/>
  <c r="BP72" i="26"/>
  <c r="BO72" i="26"/>
  <c r="CS71" i="26"/>
  <c r="CR71" i="26"/>
  <c r="CQ71" i="26"/>
  <c r="CP71" i="26"/>
  <c r="CO71" i="26"/>
  <c r="CN71" i="26"/>
  <c r="CM71" i="26"/>
  <c r="CL71" i="26"/>
  <c r="CK71" i="26"/>
  <c r="CJ71" i="26"/>
  <c r="CI71" i="26"/>
  <c r="CH71" i="26"/>
  <c r="CG71" i="26"/>
  <c r="CF71" i="26"/>
  <c r="CE71" i="26"/>
  <c r="CD71" i="26"/>
  <c r="CC71" i="26"/>
  <c r="CB71" i="26"/>
  <c r="CA71" i="26"/>
  <c r="BZ71" i="26"/>
  <c r="BY71" i="26"/>
  <c r="BX71" i="26"/>
  <c r="BW71" i="26"/>
  <c r="BV71" i="26"/>
  <c r="BU71" i="26"/>
  <c r="BT71" i="26"/>
  <c r="BS71" i="26"/>
  <c r="BR71" i="26"/>
  <c r="BQ71" i="26"/>
  <c r="BP71" i="26"/>
  <c r="BO71" i="26"/>
  <c r="CS70" i="26"/>
  <c r="CR70" i="26"/>
  <c r="CQ70" i="26"/>
  <c r="CP70" i="26"/>
  <c r="CO70" i="26"/>
  <c r="CN70" i="26"/>
  <c r="CM70" i="26"/>
  <c r="CL70" i="26"/>
  <c r="CK70" i="26"/>
  <c r="CJ70" i="26"/>
  <c r="CI70" i="26"/>
  <c r="CH70" i="26"/>
  <c r="CG70" i="26"/>
  <c r="CF70" i="26"/>
  <c r="CE70" i="26"/>
  <c r="CD70" i="26"/>
  <c r="CC70" i="26"/>
  <c r="CB70" i="26"/>
  <c r="CA70" i="26"/>
  <c r="BZ70" i="26"/>
  <c r="BY70" i="26"/>
  <c r="BX70" i="26"/>
  <c r="BW70" i="26"/>
  <c r="BV70" i="26"/>
  <c r="BU70" i="26"/>
  <c r="BT70" i="26"/>
  <c r="BS70" i="26"/>
  <c r="BR70" i="26"/>
  <c r="BQ70" i="26"/>
  <c r="BP70" i="26"/>
  <c r="BO70" i="26"/>
  <c r="CS69" i="26"/>
  <c r="CR69" i="26"/>
  <c r="CQ69" i="26"/>
  <c r="CP69" i="26"/>
  <c r="CO69" i="26"/>
  <c r="CN69" i="26"/>
  <c r="CM69" i="26"/>
  <c r="CL69" i="26"/>
  <c r="CK69" i="26"/>
  <c r="CJ69" i="26"/>
  <c r="CI69" i="26"/>
  <c r="CH69" i="26"/>
  <c r="CG69" i="26"/>
  <c r="CF69" i="26"/>
  <c r="CE69" i="26"/>
  <c r="CD69" i="26"/>
  <c r="CC69" i="26"/>
  <c r="CB69" i="26"/>
  <c r="CA69" i="26"/>
  <c r="BZ69" i="26"/>
  <c r="BY69" i="26"/>
  <c r="BX69" i="26"/>
  <c r="BW69" i="26"/>
  <c r="BV69" i="26"/>
  <c r="BU69" i="26"/>
  <c r="BT69" i="26"/>
  <c r="BS69" i="26"/>
  <c r="BR69" i="26"/>
  <c r="BQ69" i="26"/>
  <c r="BP69" i="26"/>
  <c r="BO69" i="26"/>
  <c r="CS68" i="26"/>
  <c r="CR68" i="26"/>
  <c r="CQ68" i="26"/>
  <c r="CP68" i="26"/>
  <c r="CO68" i="26"/>
  <c r="CN68" i="26"/>
  <c r="CM68" i="26"/>
  <c r="CL68" i="26"/>
  <c r="CK68" i="26"/>
  <c r="CJ68" i="26"/>
  <c r="CI68" i="26"/>
  <c r="CH68" i="26"/>
  <c r="CG68" i="26"/>
  <c r="CF68" i="26"/>
  <c r="CE68" i="26"/>
  <c r="CD68" i="26"/>
  <c r="CC68" i="26"/>
  <c r="CB68" i="26"/>
  <c r="CA68" i="26"/>
  <c r="BZ68" i="26"/>
  <c r="BY68" i="26"/>
  <c r="BX68" i="26"/>
  <c r="BW68" i="26"/>
  <c r="BV68" i="26"/>
  <c r="BU68" i="26"/>
  <c r="BT68" i="26"/>
  <c r="BS68" i="26"/>
  <c r="BR68" i="26"/>
  <c r="BQ68" i="26"/>
  <c r="BP68" i="26"/>
  <c r="BO68" i="26"/>
  <c r="CS67" i="26"/>
  <c r="CR67" i="26"/>
  <c r="CQ67" i="26"/>
  <c r="CP67" i="26"/>
  <c r="CO67" i="26"/>
  <c r="CN67" i="26"/>
  <c r="CM67" i="26"/>
  <c r="CL67" i="26"/>
  <c r="CK67" i="26"/>
  <c r="CJ67" i="26"/>
  <c r="CI67" i="26"/>
  <c r="CH67" i="26"/>
  <c r="CG67" i="26"/>
  <c r="CF67" i="26"/>
  <c r="CE67" i="26"/>
  <c r="CD67" i="26"/>
  <c r="CC67" i="26"/>
  <c r="CB67" i="26"/>
  <c r="CA67" i="26"/>
  <c r="BZ67" i="26"/>
  <c r="BY67" i="26"/>
  <c r="BX67" i="26"/>
  <c r="BW67" i="26"/>
  <c r="BV67" i="26"/>
  <c r="BU67" i="26"/>
  <c r="BT67" i="26"/>
  <c r="BS67" i="26"/>
  <c r="BR67" i="26"/>
  <c r="BQ67" i="26"/>
  <c r="BP67" i="26"/>
  <c r="BO67" i="26"/>
  <c r="CS66" i="26"/>
  <c r="CR66" i="26"/>
  <c r="CQ66" i="26"/>
  <c r="CP66" i="26"/>
  <c r="CO66" i="26"/>
  <c r="CN66" i="26"/>
  <c r="CM66" i="26"/>
  <c r="CL66" i="26"/>
  <c r="CK66" i="26"/>
  <c r="CJ66" i="26"/>
  <c r="CI66" i="26"/>
  <c r="CH66" i="26"/>
  <c r="CG66" i="26"/>
  <c r="CF66" i="26"/>
  <c r="CE66" i="26"/>
  <c r="CD66" i="26"/>
  <c r="CC66" i="26"/>
  <c r="CB66" i="26"/>
  <c r="CA66" i="26"/>
  <c r="BZ66" i="26"/>
  <c r="BY66" i="26"/>
  <c r="BX66" i="26"/>
  <c r="BW66" i="26"/>
  <c r="BV66" i="26"/>
  <c r="BU66" i="26"/>
  <c r="BT66" i="26"/>
  <c r="BS66" i="26"/>
  <c r="BR66" i="26"/>
  <c r="BQ66" i="26"/>
  <c r="BP66" i="26"/>
  <c r="BO66" i="26"/>
  <c r="CS65" i="26"/>
  <c r="CR65" i="26"/>
  <c r="CQ65" i="26"/>
  <c r="CP65" i="26"/>
  <c r="CO65" i="26"/>
  <c r="CN65" i="26"/>
  <c r="CM65" i="26"/>
  <c r="CL65" i="26"/>
  <c r="CK65" i="26"/>
  <c r="CJ65" i="26"/>
  <c r="CI65" i="26"/>
  <c r="CH65" i="26"/>
  <c r="CG65" i="26"/>
  <c r="CF65" i="26"/>
  <c r="CE65" i="26"/>
  <c r="CD65" i="26"/>
  <c r="CC65" i="26"/>
  <c r="CB65" i="26"/>
  <c r="CA65" i="26"/>
  <c r="BZ65" i="26"/>
  <c r="BY65" i="26"/>
  <c r="BX65" i="26"/>
  <c r="BW65" i="26"/>
  <c r="BV65" i="26"/>
  <c r="BU65" i="26"/>
  <c r="BT65" i="26"/>
  <c r="BS65" i="26"/>
  <c r="BR65" i="26"/>
  <c r="BQ65" i="26"/>
  <c r="BP65" i="26"/>
  <c r="BO65" i="26"/>
  <c r="CS64" i="26"/>
  <c r="CR64" i="26"/>
  <c r="CQ64" i="26"/>
  <c r="CP64" i="26"/>
  <c r="CO64" i="26"/>
  <c r="CN64" i="26"/>
  <c r="CM64" i="26"/>
  <c r="CL64" i="26"/>
  <c r="CK64" i="26"/>
  <c r="CJ64" i="26"/>
  <c r="CI64" i="26"/>
  <c r="CH64" i="26"/>
  <c r="CG64" i="26"/>
  <c r="CF64" i="26"/>
  <c r="CE64" i="26"/>
  <c r="CD64" i="26"/>
  <c r="CC64" i="26"/>
  <c r="CB64" i="26"/>
  <c r="CA64" i="26"/>
  <c r="BZ64" i="26"/>
  <c r="BY64" i="26"/>
  <c r="BX64" i="26"/>
  <c r="BW64" i="26"/>
  <c r="BV64" i="26"/>
  <c r="BU64" i="26"/>
  <c r="BT64" i="26"/>
  <c r="BS64" i="26"/>
  <c r="BR64" i="26"/>
  <c r="BQ64" i="26"/>
  <c r="BP64" i="26"/>
  <c r="BO64" i="26"/>
  <c r="CS63" i="26"/>
  <c r="CR63" i="26"/>
  <c r="CQ63" i="26"/>
  <c r="CP63" i="26"/>
  <c r="CO63" i="26"/>
  <c r="CN63" i="26"/>
  <c r="CM63" i="26"/>
  <c r="CL63" i="26"/>
  <c r="CK63" i="26"/>
  <c r="CJ63" i="26"/>
  <c r="CI63" i="26"/>
  <c r="CH63" i="26"/>
  <c r="CG63" i="26"/>
  <c r="CF63" i="26"/>
  <c r="CE63" i="26"/>
  <c r="CD63" i="26"/>
  <c r="CC63" i="26"/>
  <c r="CB63" i="26"/>
  <c r="CA63" i="26"/>
  <c r="BZ63" i="26"/>
  <c r="BY63" i="26"/>
  <c r="BX63" i="26"/>
  <c r="BW63" i="26"/>
  <c r="BV63" i="26"/>
  <c r="BU63" i="26"/>
  <c r="BT63" i="26"/>
  <c r="BS63" i="26"/>
  <c r="BR63" i="26"/>
  <c r="BQ63" i="26"/>
  <c r="BP63" i="26"/>
  <c r="BO63" i="26"/>
  <c r="CS62" i="26"/>
  <c r="CR62" i="26"/>
  <c r="CQ62" i="26"/>
  <c r="CP62" i="26"/>
  <c r="CO62" i="26"/>
  <c r="CN62" i="26"/>
  <c r="CM62" i="26"/>
  <c r="CL62" i="26"/>
  <c r="CK62" i="26"/>
  <c r="CJ62" i="26"/>
  <c r="CI62" i="26"/>
  <c r="CH62" i="26"/>
  <c r="CG62" i="26"/>
  <c r="CF62" i="26"/>
  <c r="CE62" i="26"/>
  <c r="CD62" i="26"/>
  <c r="CC62" i="26"/>
  <c r="CB62" i="26"/>
  <c r="CA62" i="26"/>
  <c r="BZ62" i="26"/>
  <c r="BY62" i="26"/>
  <c r="BX62" i="26"/>
  <c r="BW62" i="26"/>
  <c r="BV62" i="26"/>
  <c r="BU62" i="26"/>
  <c r="BT62" i="26"/>
  <c r="BS62" i="26"/>
  <c r="BR62" i="26"/>
  <c r="BQ62" i="26"/>
  <c r="BP62" i="26"/>
  <c r="BO62" i="26"/>
  <c r="CS61" i="26"/>
  <c r="CR61" i="26"/>
  <c r="CQ61" i="26"/>
  <c r="CP61" i="26"/>
  <c r="CO61" i="26"/>
  <c r="CN61" i="26"/>
  <c r="CM61" i="26"/>
  <c r="CL61" i="26"/>
  <c r="CK61" i="26"/>
  <c r="CJ61" i="26"/>
  <c r="CI61" i="26"/>
  <c r="CH61" i="26"/>
  <c r="CG61" i="26"/>
  <c r="CF61" i="26"/>
  <c r="CE61" i="26"/>
  <c r="CD61" i="26"/>
  <c r="CC61" i="26"/>
  <c r="CB61" i="26"/>
  <c r="CA61" i="26"/>
  <c r="BZ61" i="26"/>
  <c r="BY61" i="26"/>
  <c r="BX61" i="26"/>
  <c r="BW61" i="26"/>
  <c r="BV61" i="26"/>
  <c r="BU61" i="26"/>
  <c r="BT61" i="26"/>
  <c r="BS61" i="26"/>
  <c r="BR61" i="26"/>
  <c r="BQ61" i="26"/>
  <c r="BP61" i="26"/>
  <c r="BO61" i="26"/>
  <c r="CS60" i="26"/>
  <c r="CR60" i="26"/>
  <c r="CQ60" i="26"/>
  <c r="CP60" i="26"/>
  <c r="CO60" i="26"/>
  <c r="CN60" i="26"/>
  <c r="CM60" i="26"/>
  <c r="CL60" i="26"/>
  <c r="CK60" i="26"/>
  <c r="CJ60" i="26"/>
  <c r="CI60" i="26"/>
  <c r="CH60" i="26"/>
  <c r="CG60" i="26"/>
  <c r="CF60" i="26"/>
  <c r="CE60" i="26"/>
  <c r="CD60" i="26"/>
  <c r="CC60" i="26"/>
  <c r="CB60" i="26"/>
  <c r="CA60" i="26"/>
  <c r="BZ60" i="26"/>
  <c r="BY60" i="26"/>
  <c r="BX60" i="26"/>
  <c r="BW60" i="26"/>
  <c r="BV60" i="26"/>
  <c r="BU60" i="26"/>
  <c r="BT60" i="26"/>
  <c r="BS60" i="26"/>
  <c r="BR60" i="26"/>
  <c r="BQ60" i="26"/>
  <c r="BP60" i="26"/>
  <c r="BO60" i="26"/>
  <c r="CS59" i="26"/>
  <c r="CR59" i="26"/>
  <c r="CQ59" i="26"/>
  <c r="CP59" i="26"/>
  <c r="CO59" i="26"/>
  <c r="CN59" i="26"/>
  <c r="CM59" i="26"/>
  <c r="CL59" i="26"/>
  <c r="CK59" i="26"/>
  <c r="CJ59" i="26"/>
  <c r="CI59" i="26"/>
  <c r="CH59" i="26"/>
  <c r="CG59" i="26"/>
  <c r="CF59" i="26"/>
  <c r="CE59" i="26"/>
  <c r="CD59" i="26"/>
  <c r="CC59" i="26"/>
  <c r="CB59" i="26"/>
  <c r="CA59" i="26"/>
  <c r="BZ59" i="26"/>
  <c r="BY59" i="26"/>
  <c r="BX59" i="26"/>
  <c r="BW59" i="26"/>
  <c r="BV59" i="26"/>
  <c r="BU59" i="26"/>
  <c r="BT59" i="26"/>
  <c r="BS59" i="26"/>
  <c r="BR59" i="26"/>
  <c r="BQ59" i="26"/>
  <c r="BP59" i="26"/>
  <c r="BO59" i="26"/>
  <c r="CS58" i="26"/>
  <c r="CR58" i="26"/>
  <c r="CQ58" i="26"/>
  <c r="CP58" i="26"/>
  <c r="CO58" i="26"/>
  <c r="CN58" i="26"/>
  <c r="CM58" i="26"/>
  <c r="CL58" i="26"/>
  <c r="CK58" i="26"/>
  <c r="CJ58" i="26"/>
  <c r="CI58" i="26"/>
  <c r="CH58" i="26"/>
  <c r="CG58" i="26"/>
  <c r="CF58" i="26"/>
  <c r="CE58" i="26"/>
  <c r="CD58" i="26"/>
  <c r="CC58" i="26"/>
  <c r="CB58" i="26"/>
  <c r="CA58" i="26"/>
  <c r="BZ58" i="26"/>
  <c r="BY58" i="26"/>
  <c r="BX58" i="26"/>
  <c r="BW58" i="26"/>
  <c r="BV58" i="26"/>
  <c r="BU58" i="26"/>
  <c r="BT58" i="26"/>
  <c r="BS58" i="26"/>
  <c r="BR58" i="26"/>
  <c r="BQ58" i="26"/>
  <c r="BP58" i="26"/>
  <c r="BO58" i="26"/>
  <c r="CS57" i="26"/>
  <c r="CR57" i="26"/>
  <c r="CQ57" i="26"/>
  <c r="CP57" i="26"/>
  <c r="CO57" i="26"/>
  <c r="CN57" i="26"/>
  <c r="CM57" i="26"/>
  <c r="CL57" i="26"/>
  <c r="CK57" i="26"/>
  <c r="CJ57" i="26"/>
  <c r="CI57" i="26"/>
  <c r="CH57" i="26"/>
  <c r="CG57" i="26"/>
  <c r="CF57" i="26"/>
  <c r="CE57" i="26"/>
  <c r="CD57" i="26"/>
  <c r="CC57" i="26"/>
  <c r="CB57" i="26"/>
  <c r="CA57" i="26"/>
  <c r="BZ57" i="26"/>
  <c r="BY57" i="26"/>
  <c r="BX57" i="26"/>
  <c r="BW57" i="26"/>
  <c r="BV57" i="26"/>
  <c r="BU57" i="26"/>
  <c r="BT57" i="26"/>
  <c r="BS57" i="26"/>
  <c r="BR57" i="26"/>
  <c r="BQ57" i="26"/>
  <c r="BP57" i="26"/>
  <c r="BO57" i="26"/>
  <c r="CS56" i="26"/>
  <c r="CR56" i="26"/>
  <c r="CQ56" i="26"/>
  <c r="CP56" i="26"/>
  <c r="CO56" i="26"/>
  <c r="CN56" i="26"/>
  <c r="CM56" i="26"/>
  <c r="CL56" i="26"/>
  <c r="CK56" i="26"/>
  <c r="CJ56" i="26"/>
  <c r="CI56" i="26"/>
  <c r="CH56" i="26"/>
  <c r="CG56" i="26"/>
  <c r="CF56" i="26"/>
  <c r="CE56" i="26"/>
  <c r="CD56" i="26"/>
  <c r="CC56" i="26"/>
  <c r="CB56" i="26"/>
  <c r="CA56" i="26"/>
  <c r="BZ56" i="26"/>
  <c r="BY56" i="26"/>
  <c r="BX56" i="26"/>
  <c r="BW56" i="26"/>
  <c r="BV56" i="26"/>
  <c r="BU56" i="26"/>
  <c r="BT56" i="26"/>
  <c r="BS56" i="26"/>
  <c r="BR56" i="26"/>
  <c r="BQ56" i="26"/>
  <c r="BP56" i="26"/>
  <c r="BO56" i="26"/>
  <c r="CS55" i="26"/>
  <c r="CR55" i="26"/>
  <c r="CQ55" i="26"/>
  <c r="CP55" i="26"/>
  <c r="CO55" i="26"/>
  <c r="CN55" i="26"/>
  <c r="CM55" i="26"/>
  <c r="CL55" i="26"/>
  <c r="CK55" i="26"/>
  <c r="CJ55" i="26"/>
  <c r="CI55" i="26"/>
  <c r="CH55" i="26"/>
  <c r="CG55" i="26"/>
  <c r="CF55" i="26"/>
  <c r="CE55" i="26"/>
  <c r="CD55" i="26"/>
  <c r="CC55" i="26"/>
  <c r="CB55" i="26"/>
  <c r="CA55" i="26"/>
  <c r="BZ55" i="26"/>
  <c r="BY55" i="26"/>
  <c r="BX55" i="26"/>
  <c r="BW55" i="26"/>
  <c r="BV55" i="26"/>
  <c r="BU55" i="26"/>
  <c r="BT55" i="26"/>
  <c r="BS55" i="26"/>
  <c r="BR55" i="26"/>
  <c r="BQ55" i="26"/>
  <c r="BP55" i="26"/>
  <c r="BO55" i="26"/>
  <c r="CS54" i="26"/>
  <c r="CR54" i="26"/>
  <c r="CQ54" i="26"/>
  <c r="CP54" i="26"/>
  <c r="CO54" i="26"/>
  <c r="CN54" i="26"/>
  <c r="CM54" i="26"/>
  <c r="CL54" i="26"/>
  <c r="CK54" i="26"/>
  <c r="CJ54" i="26"/>
  <c r="CI54" i="26"/>
  <c r="CH54" i="26"/>
  <c r="CG54" i="26"/>
  <c r="CF54" i="26"/>
  <c r="CE54" i="26"/>
  <c r="CD54" i="26"/>
  <c r="CC54" i="26"/>
  <c r="CB54" i="26"/>
  <c r="CA54" i="26"/>
  <c r="BZ54" i="26"/>
  <c r="BY54" i="26"/>
  <c r="BX54" i="26"/>
  <c r="BW54" i="26"/>
  <c r="BV54" i="26"/>
  <c r="BU54" i="26"/>
  <c r="BT54" i="26"/>
  <c r="BS54" i="26"/>
  <c r="BR54" i="26"/>
  <c r="BQ54" i="26"/>
  <c r="BP54" i="26"/>
  <c r="BO54" i="26"/>
  <c r="CS53" i="26"/>
  <c r="CR53" i="26"/>
  <c r="CQ53" i="26"/>
  <c r="CP53" i="26"/>
  <c r="CO53" i="26"/>
  <c r="CN53" i="26"/>
  <c r="CM53" i="26"/>
  <c r="CL53" i="26"/>
  <c r="CK53" i="26"/>
  <c r="CJ53" i="26"/>
  <c r="CI53" i="26"/>
  <c r="CH53" i="26"/>
  <c r="CG53" i="26"/>
  <c r="CF53" i="26"/>
  <c r="CE53" i="26"/>
  <c r="CD53" i="26"/>
  <c r="CC53" i="26"/>
  <c r="CB53" i="26"/>
  <c r="CA53" i="26"/>
  <c r="BZ53" i="26"/>
  <c r="BY53" i="26"/>
  <c r="BX53" i="26"/>
  <c r="BW53" i="26"/>
  <c r="BV53" i="26"/>
  <c r="BU53" i="26"/>
  <c r="BT53" i="26"/>
  <c r="BS53" i="26"/>
  <c r="BR53" i="26"/>
  <c r="BQ53" i="26"/>
  <c r="BP53" i="26"/>
  <c r="BO53" i="26"/>
  <c r="CS52" i="26"/>
  <c r="CR52" i="26"/>
  <c r="CQ52" i="26"/>
  <c r="CP52" i="26"/>
  <c r="CO52" i="26"/>
  <c r="CN52" i="26"/>
  <c r="CM52" i="26"/>
  <c r="CL52" i="26"/>
  <c r="CK52" i="26"/>
  <c r="CJ52" i="26"/>
  <c r="CI52" i="26"/>
  <c r="CH52" i="26"/>
  <c r="CG52" i="26"/>
  <c r="CF52" i="26"/>
  <c r="CE52" i="26"/>
  <c r="CD52" i="26"/>
  <c r="CC52" i="26"/>
  <c r="CB52" i="26"/>
  <c r="CA52" i="26"/>
  <c r="BZ52" i="26"/>
  <c r="BY52" i="26"/>
  <c r="BX52" i="26"/>
  <c r="BW52" i="26"/>
  <c r="BV52" i="26"/>
  <c r="BU52" i="26"/>
  <c r="BT52" i="26"/>
  <c r="BS52" i="26"/>
  <c r="BR52" i="26"/>
  <c r="BQ52" i="26"/>
  <c r="BP52" i="26"/>
  <c r="BO52" i="26"/>
  <c r="CS51" i="26"/>
  <c r="CR51" i="26"/>
  <c r="CQ51" i="26"/>
  <c r="CP51" i="26"/>
  <c r="CO51" i="26"/>
  <c r="CN51" i="26"/>
  <c r="CM51" i="26"/>
  <c r="CL51" i="26"/>
  <c r="CK51" i="26"/>
  <c r="CJ51" i="26"/>
  <c r="CI51" i="26"/>
  <c r="CH51" i="26"/>
  <c r="CG51" i="26"/>
  <c r="CF51" i="26"/>
  <c r="CE51" i="26"/>
  <c r="CD51" i="26"/>
  <c r="CC51" i="26"/>
  <c r="CB51" i="26"/>
  <c r="CA51" i="26"/>
  <c r="BZ51" i="26"/>
  <c r="BY51" i="26"/>
  <c r="BX51" i="26"/>
  <c r="BW51" i="26"/>
  <c r="BV51" i="26"/>
  <c r="BU51" i="26"/>
  <c r="BT51" i="26"/>
  <c r="BS51" i="26"/>
  <c r="BR51" i="26"/>
  <c r="BQ51" i="26"/>
  <c r="BP51" i="26"/>
  <c r="BO51" i="26"/>
  <c r="CS50" i="26"/>
  <c r="CR50" i="26"/>
  <c r="CQ50" i="26"/>
  <c r="CP50" i="26"/>
  <c r="CO50" i="26"/>
  <c r="CN50" i="26"/>
  <c r="CM50" i="26"/>
  <c r="CL50" i="26"/>
  <c r="CK50" i="26"/>
  <c r="CJ50" i="26"/>
  <c r="CI50" i="26"/>
  <c r="CH50" i="26"/>
  <c r="CG50" i="26"/>
  <c r="CF50" i="26"/>
  <c r="CE50" i="26"/>
  <c r="CD50" i="26"/>
  <c r="CC50" i="26"/>
  <c r="CB50" i="26"/>
  <c r="CA50" i="26"/>
  <c r="BZ50" i="26"/>
  <c r="BY50" i="26"/>
  <c r="BX50" i="26"/>
  <c r="BW50" i="26"/>
  <c r="BV50" i="26"/>
  <c r="BU50" i="26"/>
  <c r="BT50" i="26"/>
  <c r="BS50" i="26"/>
  <c r="BR50" i="26"/>
  <c r="BQ50" i="26"/>
  <c r="BP50" i="26"/>
  <c r="BO50" i="26"/>
  <c r="CS49" i="26"/>
  <c r="CR49" i="26"/>
  <c r="CQ49" i="26"/>
  <c r="CP49" i="26"/>
  <c r="CO49" i="26"/>
  <c r="CN49" i="26"/>
  <c r="CM49" i="26"/>
  <c r="CL49" i="26"/>
  <c r="CK49" i="26"/>
  <c r="CJ49" i="26"/>
  <c r="CI49" i="26"/>
  <c r="CH49" i="26"/>
  <c r="CG49" i="26"/>
  <c r="CF49" i="26"/>
  <c r="CE49" i="26"/>
  <c r="CD49" i="26"/>
  <c r="CC49" i="26"/>
  <c r="CB49" i="26"/>
  <c r="CA49" i="26"/>
  <c r="BZ49" i="26"/>
  <c r="BY49" i="26"/>
  <c r="BX49" i="26"/>
  <c r="BW49" i="26"/>
  <c r="BV49" i="26"/>
  <c r="BU49" i="26"/>
  <c r="BT49" i="26"/>
  <c r="BS49" i="26"/>
  <c r="BR49" i="26"/>
  <c r="BQ49" i="26"/>
  <c r="BP49" i="26"/>
  <c r="BO49" i="26"/>
  <c r="CS48" i="26"/>
  <c r="CR48" i="26"/>
  <c r="CQ48" i="26"/>
  <c r="CP48" i="26"/>
  <c r="CO48" i="26"/>
  <c r="CN48" i="26"/>
  <c r="CM48" i="26"/>
  <c r="CL48" i="26"/>
  <c r="CK48" i="26"/>
  <c r="CJ48" i="26"/>
  <c r="CI48" i="26"/>
  <c r="CH48" i="26"/>
  <c r="CG48" i="26"/>
  <c r="CF48" i="26"/>
  <c r="CE48" i="26"/>
  <c r="CD48" i="26"/>
  <c r="CC48" i="26"/>
  <c r="CB48" i="26"/>
  <c r="CA48" i="26"/>
  <c r="BZ48" i="26"/>
  <c r="BY48" i="26"/>
  <c r="BX48" i="26"/>
  <c r="BW48" i="26"/>
  <c r="BV48" i="26"/>
  <c r="BU48" i="26"/>
  <c r="BT48" i="26"/>
  <c r="BS48" i="26"/>
  <c r="BR48" i="26"/>
  <c r="BQ48" i="26"/>
  <c r="BP48" i="26"/>
  <c r="BO48" i="26"/>
  <c r="CS47" i="26"/>
  <c r="CR47" i="26"/>
  <c r="CQ47" i="26"/>
  <c r="CP47" i="26"/>
  <c r="CO47" i="26"/>
  <c r="CN47" i="26"/>
  <c r="CM47" i="26"/>
  <c r="CL47" i="26"/>
  <c r="CK47" i="26"/>
  <c r="CJ47" i="26"/>
  <c r="CI47" i="26"/>
  <c r="CH47" i="26"/>
  <c r="CG47" i="26"/>
  <c r="CF47" i="26"/>
  <c r="CE47" i="26"/>
  <c r="CD47" i="26"/>
  <c r="CC47" i="26"/>
  <c r="CB47" i="26"/>
  <c r="CA47" i="26"/>
  <c r="BZ47" i="26"/>
  <c r="BY47" i="26"/>
  <c r="BX47" i="26"/>
  <c r="BW47" i="26"/>
  <c r="BV47" i="26"/>
  <c r="BU47" i="26"/>
  <c r="BT47" i="26"/>
  <c r="BS47" i="26"/>
  <c r="BR47" i="26"/>
  <c r="BQ47" i="26"/>
  <c r="BP47" i="26"/>
  <c r="BO47" i="26"/>
  <c r="CS46" i="26"/>
  <c r="CR46" i="26"/>
  <c r="CQ46" i="26"/>
  <c r="CP46" i="26"/>
  <c r="CO46" i="26"/>
  <c r="CN46" i="26"/>
  <c r="CM46" i="26"/>
  <c r="CL46" i="26"/>
  <c r="CK46" i="26"/>
  <c r="CJ46" i="26"/>
  <c r="CI46" i="26"/>
  <c r="CH46" i="26"/>
  <c r="CG46" i="26"/>
  <c r="CF46" i="26"/>
  <c r="CE46" i="26"/>
  <c r="CD46" i="26"/>
  <c r="CC46" i="26"/>
  <c r="CB46" i="26"/>
  <c r="CA46" i="26"/>
  <c r="BZ46" i="26"/>
  <c r="BY46" i="26"/>
  <c r="BX46" i="26"/>
  <c r="BW46" i="26"/>
  <c r="BV46" i="26"/>
  <c r="BU46" i="26"/>
  <c r="BT46" i="26"/>
  <c r="BS46" i="26"/>
  <c r="BR46" i="26"/>
  <c r="BQ46" i="26"/>
  <c r="BP46" i="26"/>
  <c r="BO46" i="26"/>
  <c r="CS45" i="26"/>
  <c r="CR45" i="26"/>
  <c r="CQ45" i="26"/>
  <c r="CP45" i="26"/>
  <c r="CO45" i="26"/>
  <c r="CN45" i="26"/>
  <c r="CM45" i="26"/>
  <c r="CL45" i="26"/>
  <c r="CK45" i="26"/>
  <c r="CJ45" i="26"/>
  <c r="CI45" i="26"/>
  <c r="CH45" i="26"/>
  <c r="CG45" i="26"/>
  <c r="CF45" i="26"/>
  <c r="CE45" i="26"/>
  <c r="CD45" i="26"/>
  <c r="CC45" i="26"/>
  <c r="CB45" i="26"/>
  <c r="CA45" i="26"/>
  <c r="BZ45" i="26"/>
  <c r="BY45" i="26"/>
  <c r="BX45" i="26"/>
  <c r="BW45" i="26"/>
  <c r="BV45" i="26"/>
  <c r="BU45" i="26"/>
  <c r="BT45" i="26"/>
  <c r="BS45" i="26"/>
  <c r="BR45" i="26"/>
  <c r="BQ45" i="26"/>
  <c r="BP45" i="26"/>
  <c r="BO45" i="26"/>
  <c r="CS44" i="26"/>
  <c r="CR44" i="26"/>
  <c r="CQ44" i="26"/>
  <c r="CP44" i="26"/>
  <c r="CO44" i="26"/>
  <c r="CN44" i="26"/>
  <c r="CM44" i="26"/>
  <c r="CL44" i="26"/>
  <c r="CK44" i="26"/>
  <c r="CJ44" i="26"/>
  <c r="CI44" i="26"/>
  <c r="CH44" i="26"/>
  <c r="CG44" i="26"/>
  <c r="CF44" i="26"/>
  <c r="CE44" i="26"/>
  <c r="CD44" i="26"/>
  <c r="CC44" i="26"/>
  <c r="CB44" i="26"/>
  <c r="CA44" i="26"/>
  <c r="BZ44" i="26"/>
  <c r="BY44" i="26"/>
  <c r="BX44" i="26"/>
  <c r="BW44" i="26"/>
  <c r="BV44" i="26"/>
  <c r="BU44" i="26"/>
  <c r="BT44" i="26"/>
  <c r="BS44" i="26"/>
  <c r="BR44" i="26"/>
  <c r="BQ44" i="26"/>
  <c r="BP44" i="26"/>
  <c r="BO44" i="26"/>
  <c r="CS43" i="26"/>
  <c r="CR43" i="26"/>
  <c r="CQ43" i="26"/>
  <c r="CP43" i="26"/>
  <c r="CO43" i="26"/>
  <c r="CN43" i="26"/>
  <c r="CM43" i="26"/>
  <c r="CL43" i="26"/>
  <c r="CK43" i="26"/>
  <c r="CJ43" i="26"/>
  <c r="CI43" i="26"/>
  <c r="CH43" i="26"/>
  <c r="CG43" i="26"/>
  <c r="CF43" i="26"/>
  <c r="CE43" i="26"/>
  <c r="CD43" i="26"/>
  <c r="CC43" i="26"/>
  <c r="CB43" i="26"/>
  <c r="CA43" i="26"/>
  <c r="BZ43" i="26"/>
  <c r="BY43" i="26"/>
  <c r="BX43" i="26"/>
  <c r="BW43" i="26"/>
  <c r="BV43" i="26"/>
  <c r="BU43" i="26"/>
  <c r="BT43" i="26"/>
  <c r="BS43" i="26"/>
  <c r="BR43" i="26"/>
  <c r="BQ43" i="26"/>
  <c r="BP43" i="26"/>
  <c r="BO43" i="26"/>
  <c r="CS42" i="26"/>
  <c r="CR42" i="26"/>
  <c r="CQ42" i="26"/>
  <c r="CP42" i="26"/>
  <c r="CO42" i="26"/>
  <c r="CN42" i="26"/>
  <c r="CM42" i="26"/>
  <c r="CL42" i="26"/>
  <c r="CK42" i="26"/>
  <c r="CJ42" i="26"/>
  <c r="CI42" i="26"/>
  <c r="CH42" i="26"/>
  <c r="CG42" i="26"/>
  <c r="CF42" i="26"/>
  <c r="CE42" i="26"/>
  <c r="CD42" i="26"/>
  <c r="CC42" i="26"/>
  <c r="CB42" i="26"/>
  <c r="CA42" i="26"/>
  <c r="BZ42" i="26"/>
  <c r="BY42" i="26"/>
  <c r="BX42" i="26"/>
  <c r="BW42" i="26"/>
  <c r="BV42" i="26"/>
  <c r="BU42" i="26"/>
  <c r="BT42" i="26"/>
  <c r="BS42" i="26"/>
  <c r="BR42" i="26"/>
  <c r="BQ42" i="26"/>
  <c r="BP42" i="26"/>
  <c r="BO42" i="26"/>
  <c r="CS41" i="26"/>
  <c r="CR41" i="26"/>
  <c r="CQ41" i="26"/>
  <c r="CP41" i="26"/>
  <c r="CO41" i="26"/>
  <c r="CN41" i="26"/>
  <c r="CM41" i="26"/>
  <c r="CL41" i="26"/>
  <c r="CK41" i="26"/>
  <c r="CJ41" i="26"/>
  <c r="CI41" i="26"/>
  <c r="CH41" i="26"/>
  <c r="CG41" i="26"/>
  <c r="CF41" i="26"/>
  <c r="CE41" i="26"/>
  <c r="CD41" i="26"/>
  <c r="CC41" i="26"/>
  <c r="CB41" i="26"/>
  <c r="CA41" i="26"/>
  <c r="BZ41" i="26"/>
  <c r="BY41" i="26"/>
  <c r="BX41" i="26"/>
  <c r="BW41" i="26"/>
  <c r="BV41" i="26"/>
  <c r="BU41" i="26"/>
  <c r="BT41" i="26"/>
  <c r="BS41" i="26"/>
  <c r="BR41" i="26"/>
  <c r="BQ41" i="26"/>
  <c r="BP41" i="26"/>
  <c r="BO41" i="26"/>
  <c r="CS40" i="26"/>
  <c r="CR40" i="26"/>
  <c r="CQ40" i="26"/>
  <c r="CP40" i="26"/>
  <c r="CO40" i="26"/>
  <c r="CN40" i="26"/>
  <c r="CM40" i="26"/>
  <c r="CL40" i="26"/>
  <c r="CK40" i="26"/>
  <c r="CJ40" i="26"/>
  <c r="CI40" i="26"/>
  <c r="CH40" i="26"/>
  <c r="CG40" i="26"/>
  <c r="CF40" i="26"/>
  <c r="CE40" i="26"/>
  <c r="CD40" i="26"/>
  <c r="CC40" i="26"/>
  <c r="CB40" i="26"/>
  <c r="CA40" i="26"/>
  <c r="BZ40" i="26"/>
  <c r="BY40" i="26"/>
  <c r="BX40" i="26"/>
  <c r="BW40" i="26"/>
  <c r="BV40" i="26"/>
  <c r="BU40" i="26"/>
  <c r="BT40" i="26"/>
  <c r="BS40" i="26"/>
  <c r="BR40" i="26"/>
  <c r="BQ40" i="26"/>
  <c r="BP40" i="26"/>
  <c r="BO40" i="26"/>
  <c r="CS39" i="26"/>
  <c r="CR39" i="26"/>
  <c r="CQ39" i="26"/>
  <c r="CP39" i="26"/>
  <c r="CO39" i="26"/>
  <c r="CN39" i="26"/>
  <c r="CM39" i="26"/>
  <c r="CL39" i="26"/>
  <c r="CK39" i="26"/>
  <c r="CJ39" i="26"/>
  <c r="CI39" i="26"/>
  <c r="CH39" i="26"/>
  <c r="CG39" i="26"/>
  <c r="CF39" i="26"/>
  <c r="CE39" i="26"/>
  <c r="CD39" i="26"/>
  <c r="CC39" i="26"/>
  <c r="CB39" i="26"/>
  <c r="CA39" i="26"/>
  <c r="BZ39" i="26"/>
  <c r="BY39" i="26"/>
  <c r="BX39" i="26"/>
  <c r="BW39" i="26"/>
  <c r="BV39" i="26"/>
  <c r="BU39" i="26"/>
  <c r="BT39" i="26"/>
  <c r="BS39" i="26"/>
  <c r="BR39" i="26"/>
  <c r="BQ39" i="26"/>
  <c r="BP39" i="26"/>
  <c r="BO39" i="26"/>
  <c r="CS38" i="26"/>
  <c r="CR38" i="26"/>
  <c r="CQ38" i="26"/>
  <c r="CP38" i="26"/>
  <c r="CO38" i="26"/>
  <c r="CN38" i="26"/>
  <c r="CM38" i="26"/>
  <c r="CL38" i="26"/>
  <c r="CK38" i="26"/>
  <c r="CJ38" i="26"/>
  <c r="CI38" i="26"/>
  <c r="CH38" i="26"/>
  <c r="CG38" i="26"/>
  <c r="CF38" i="26"/>
  <c r="CE38" i="26"/>
  <c r="CD38" i="26"/>
  <c r="CC38" i="26"/>
  <c r="CB38" i="26"/>
  <c r="CA38" i="26"/>
  <c r="BZ38" i="26"/>
  <c r="BY38" i="26"/>
  <c r="BX38" i="26"/>
  <c r="BW38" i="26"/>
  <c r="BV38" i="26"/>
  <c r="BU38" i="26"/>
  <c r="BT38" i="26"/>
  <c r="BS38" i="26"/>
  <c r="BR38" i="26"/>
  <c r="BQ38" i="26"/>
  <c r="BP38" i="26"/>
  <c r="BO38" i="26"/>
  <c r="CS37" i="26"/>
  <c r="CR37" i="26"/>
  <c r="CQ37" i="26"/>
  <c r="CP37" i="26"/>
  <c r="CO37" i="26"/>
  <c r="CN37" i="26"/>
  <c r="CM37" i="26"/>
  <c r="CL37" i="26"/>
  <c r="CK37" i="26"/>
  <c r="CJ37" i="26"/>
  <c r="CI37" i="26"/>
  <c r="CH37" i="26"/>
  <c r="CG37" i="26"/>
  <c r="CF37" i="26"/>
  <c r="CE37" i="26"/>
  <c r="CD37" i="26"/>
  <c r="CC37" i="26"/>
  <c r="CB37" i="26"/>
  <c r="CA37" i="26"/>
  <c r="BZ37" i="26"/>
  <c r="BY37" i="26"/>
  <c r="BX37" i="26"/>
  <c r="BW37" i="26"/>
  <c r="BV37" i="26"/>
  <c r="BU37" i="26"/>
  <c r="BT37" i="26"/>
  <c r="BS37" i="26"/>
  <c r="BR37" i="26"/>
  <c r="BQ37" i="26"/>
  <c r="BP37" i="26"/>
  <c r="BO37" i="26"/>
  <c r="CS36" i="26"/>
  <c r="CR36" i="26"/>
  <c r="CQ36" i="26"/>
  <c r="CP36" i="26"/>
  <c r="CO36" i="26"/>
  <c r="CN36" i="26"/>
  <c r="CM36" i="26"/>
  <c r="CL36" i="26"/>
  <c r="CK36" i="26"/>
  <c r="CJ36" i="26"/>
  <c r="CI36" i="26"/>
  <c r="CH36" i="26"/>
  <c r="CG36" i="26"/>
  <c r="CF36" i="26"/>
  <c r="CE36" i="26"/>
  <c r="CD36" i="26"/>
  <c r="CC36" i="26"/>
  <c r="CB36" i="26"/>
  <c r="CA36" i="26"/>
  <c r="BZ36" i="26"/>
  <c r="BY36" i="26"/>
  <c r="BX36" i="26"/>
  <c r="BW36" i="26"/>
  <c r="BV36" i="26"/>
  <c r="BU36" i="26"/>
  <c r="BT36" i="26"/>
  <c r="BS36" i="26"/>
  <c r="BR36" i="26"/>
  <c r="BQ36" i="26"/>
  <c r="BP36" i="26"/>
  <c r="BO36" i="26"/>
  <c r="CS35" i="26"/>
  <c r="CR35" i="26"/>
  <c r="CQ35" i="26"/>
  <c r="CP35" i="26"/>
  <c r="CO35" i="26"/>
  <c r="CN35" i="26"/>
  <c r="CM35" i="26"/>
  <c r="CL35" i="26"/>
  <c r="CK35" i="26"/>
  <c r="CJ35" i="26"/>
  <c r="CI35" i="26"/>
  <c r="CH35" i="26"/>
  <c r="CG35" i="26"/>
  <c r="CF35" i="26"/>
  <c r="CE35" i="26"/>
  <c r="CD35" i="26"/>
  <c r="CC35" i="26"/>
  <c r="CB35" i="26"/>
  <c r="CA35" i="26"/>
  <c r="BZ35" i="26"/>
  <c r="BY35" i="26"/>
  <c r="BX35" i="26"/>
  <c r="BW35" i="26"/>
  <c r="BV35" i="26"/>
  <c r="BU35" i="26"/>
  <c r="BT35" i="26"/>
  <c r="BS35" i="26"/>
  <c r="BR35" i="26"/>
  <c r="BQ35" i="26"/>
  <c r="BP35" i="26"/>
  <c r="BO35" i="26"/>
  <c r="CS34" i="26"/>
  <c r="CR34" i="26"/>
  <c r="CQ34" i="26"/>
  <c r="CP34" i="26"/>
  <c r="CO34" i="26"/>
  <c r="CN34" i="26"/>
  <c r="CM34" i="26"/>
  <c r="CL34" i="26"/>
  <c r="CK34" i="26"/>
  <c r="CJ34" i="26"/>
  <c r="CI34" i="26"/>
  <c r="CH34" i="26"/>
  <c r="CG34" i="26"/>
  <c r="CF34" i="26"/>
  <c r="CE34" i="26"/>
  <c r="CD34" i="26"/>
  <c r="CC34" i="26"/>
  <c r="CB34" i="26"/>
  <c r="CA34" i="26"/>
  <c r="BZ34" i="26"/>
  <c r="BY34" i="26"/>
  <c r="BX34" i="26"/>
  <c r="BW34" i="26"/>
  <c r="BV34" i="26"/>
  <c r="BU34" i="26"/>
  <c r="BT34" i="26"/>
  <c r="BS34" i="26"/>
  <c r="BR34" i="26"/>
  <c r="BQ34" i="26"/>
  <c r="BP34" i="26"/>
  <c r="BO34" i="26"/>
  <c r="CS33" i="26"/>
  <c r="CR33" i="26"/>
  <c r="CQ33" i="26"/>
  <c r="CP33" i="26"/>
  <c r="CO33" i="26"/>
  <c r="CN33" i="26"/>
  <c r="CM33" i="26"/>
  <c r="CL33" i="26"/>
  <c r="CK33" i="26"/>
  <c r="CJ33" i="26"/>
  <c r="CI33" i="26"/>
  <c r="CH33" i="26"/>
  <c r="CG33" i="26"/>
  <c r="CF33" i="26"/>
  <c r="CE33" i="26"/>
  <c r="CD33" i="26"/>
  <c r="CC33" i="26"/>
  <c r="CB33" i="26"/>
  <c r="CA33" i="26"/>
  <c r="BZ33" i="26"/>
  <c r="BY33" i="26"/>
  <c r="BX33" i="26"/>
  <c r="BW33" i="26"/>
  <c r="BV33" i="26"/>
  <c r="BU33" i="26"/>
  <c r="BT33" i="26"/>
  <c r="BS33" i="26"/>
  <c r="BR33" i="26"/>
  <c r="BQ33" i="26"/>
  <c r="BP33" i="26"/>
  <c r="BO33" i="26"/>
  <c r="CS32" i="26"/>
  <c r="CR32" i="26"/>
  <c r="CQ32" i="26"/>
  <c r="CP32" i="26"/>
  <c r="CO32" i="26"/>
  <c r="CN32" i="26"/>
  <c r="CM32" i="26"/>
  <c r="CL32" i="26"/>
  <c r="CK32" i="26"/>
  <c r="CJ32" i="26"/>
  <c r="CI32" i="26"/>
  <c r="CH32" i="26"/>
  <c r="CG32" i="26"/>
  <c r="CF32" i="26"/>
  <c r="CE32" i="26"/>
  <c r="CD32" i="26"/>
  <c r="CC32" i="26"/>
  <c r="CB32" i="26"/>
  <c r="CA32" i="26"/>
  <c r="BZ32" i="26"/>
  <c r="BY32" i="26"/>
  <c r="BX32" i="26"/>
  <c r="BW32" i="26"/>
  <c r="BV32" i="26"/>
  <c r="BU32" i="26"/>
  <c r="BT32" i="26"/>
  <c r="BS32" i="26"/>
  <c r="BR32" i="26"/>
  <c r="BQ32" i="26"/>
  <c r="BP32" i="26"/>
  <c r="BO32" i="26"/>
  <c r="CS31" i="26"/>
  <c r="CR31" i="26"/>
  <c r="CQ31" i="26"/>
  <c r="CP31" i="26"/>
  <c r="CO31" i="26"/>
  <c r="CN31" i="26"/>
  <c r="CM31" i="26"/>
  <c r="CL31" i="26"/>
  <c r="CK31" i="26"/>
  <c r="CJ31" i="26"/>
  <c r="CI31" i="26"/>
  <c r="CH31" i="26"/>
  <c r="CG31" i="26"/>
  <c r="CF31" i="26"/>
  <c r="CE31" i="26"/>
  <c r="CD31" i="26"/>
  <c r="CC31" i="26"/>
  <c r="CB31" i="26"/>
  <c r="CA31" i="26"/>
  <c r="BZ31" i="26"/>
  <c r="BY31" i="26"/>
  <c r="BX31" i="26"/>
  <c r="BW31" i="26"/>
  <c r="BV31" i="26"/>
  <c r="BU31" i="26"/>
  <c r="BT31" i="26"/>
  <c r="BS31" i="26"/>
  <c r="BR31" i="26"/>
  <c r="BQ31" i="26"/>
  <c r="BP31" i="26"/>
  <c r="BO31" i="26"/>
  <c r="CS30" i="26"/>
  <c r="CR30" i="26"/>
  <c r="CQ30" i="26"/>
  <c r="CP30" i="26"/>
  <c r="CO30" i="26"/>
  <c r="CN30" i="26"/>
  <c r="CM30" i="26"/>
  <c r="CL30" i="26"/>
  <c r="CK30" i="26"/>
  <c r="CJ30" i="26"/>
  <c r="CI30" i="26"/>
  <c r="CH30" i="26"/>
  <c r="CG30" i="26"/>
  <c r="CF30" i="26"/>
  <c r="CE30" i="26"/>
  <c r="CD30" i="26"/>
  <c r="CC30" i="26"/>
  <c r="CB30" i="26"/>
  <c r="CA30" i="26"/>
  <c r="BZ30" i="26"/>
  <c r="BY30" i="26"/>
  <c r="BX30" i="26"/>
  <c r="BW30" i="26"/>
  <c r="BV30" i="26"/>
  <c r="BU30" i="26"/>
  <c r="BT30" i="26"/>
  <c r="BS30" i="26"/>
  <c r="BR30" i="26"/>
  <c r="BQ30" i="26"/>
  <c r="BP30" i="26"/>
  <c r="BO30" i="26"/>
  <c r="CS29" i="26"/>
  <c r="CR29" i="26"/>
  <c r="CQ29" i="26"/>
  <c r="CP29" i="26"/>
  <c r="CO29" i="26"/>
  <c r="CN29" i="26"/>
  <c r="CM29" i="26"/>
  <c r="CL29" i="26"/>
  <c r="CK29" i="26"/>
  <c r="CJ29" i="26"/>
  <c r="CI29" i="26"/>
  <c r="CH29" i="26"/>
  <c r="CG29" i="26"/>
  <c r="CF29" i="26"/>
  <c r="CE29" i="26"/>
  <c r="CD29" i="26"/>
  <c r="CC29" i="26"/>
  <c r="CB29" i="26"/>
  <c r="CA29" i="26"/>
  <c r="BZ29" i="26"/>
  <c r="BY29" i="26"/>
  <c r="BX29" i="26"/>
  <c r="BW29" i="26"/>
  <c r="BV29" i="26"/>
  <c r="BU29" i="26"/>
  <c r="BT29" i="26"/>
  <c r="BS29" i="26"/>
  <c r="BR29" i="26"/>
  <c r="BQ29" i="26"/>
  <c r="BP29" i="26"/>
  <c r="BO29" i="26"/>
  <c r="CS28" i="26"/>
  <c r="CR28" i="26"/>
  <c r="CQ28" i="26"/>
  <c r="CP28" i="26"/>
  <c r="CO28" i="26"/>
  <c r="CN28" i="26"/>
  <c r="CM28" i="26"/>
  <c r="CL28" i="26"/>
  <c r="CK28" i="26"/>
  <c r="CJ28" i="26"/>
  <c r="CI28" i="26"/>
  <c r="CH28" i="26"/>
  <c r="CG28" i="26"/>
  <c r="CF28" i="26"/>
  <c r="CE28" i="26"/>
  <c r="CD28" i="26"/>
  <c r="CC28" i="26"/>
  <c r="CB28" i="26"/>
  <c r="CA28" i="26"/>
  <c r="BZ28" i="26"/>
  <c r="BY28" i="26"/>
  <c r="BX28" i="26"/>
  <c r="BW28" i="26"/>
  <c r="BV28" i="26"/>
  <c r="BU28" i="26"/>
  <c r="BT28" i="26"/>
  <c r="BS28" i="26"/>
  <c r="BR28" i="26"/>
  <c r="BQ28" i="26"/>
  <c r="BP28" i="26"/>
  <c r="BO28" i="26"/>
  <c r="CS27" i="26"/>
  <c r="CR27" i="26"/>
  <c r="CQ27" i="26"/>
  <c r="CP27" i="26"/>
  <c r="CO27" i="26"/>
  <c r="CN27" i="26"/>
  <c r="CM27" i="26"/>
  <c r="CL27" i="26"/>
  <c r="CK27" i="26"/>
  <c r="CJ27" i="26"/>
  <c r="CI27" i="26"/>
  <c r="CH27" i="26"/>
  <c r="CG27" i="26"/>
  <c r="CF27" i="26"/>
  <c r="CE27" i="26"/>
  <c r="CD27" i="26"/>
  <c r="CC27" i="26"/>
  <c r="CB27" i="26"/>
  <c r="CA27" i="26"/>
  <c r="BZ27" i="26"/>
  <c r="BY27" i="26"/>
  <c r="BX27" i="26"/>
  <c r="BW27" i="26"/>
  <c r="BV27" i="26"/>
  <c r="BU27" i="26"/>
  <c r="BT27" i="26"/>
  <c r="BS27" i="26"/>
  <c r="BR27" i="26"/>
  <c r="BQ27" i="26"/>
  <c r="BP27" i="26"/>
  <c r="BO27" i="26"/>
  <c r="CS26" i="26"/>
  <c r="CR26" i="26"/>
  <c r="CQ26" i="26"/>
  <c r="CP26" i="26"/>
  <c r="CO26" i="26"/>
  <c r="CN26" i="26"/>
  <c r="CM26" i="26"/>
  <c r="CL26" i="26"/>
  <c r="CK26" i="26"/>
  <c r="CJ26" i="26"/>
  <c r="CI26" i="26"/>
  <c r="CH26" i="26"/>
  <c r="CG26" i="26"/>
  <c r="CF26" i="26"/>
  <c r="CE26" i="26"/>
  <c r="CD26" i="26"/>
  <c r="CC26" i="26"/>
  <c r="CB26" i="26"/>
  <c r="CA26" i="26"/>
  <c r="BZ26" i="26"/>
  <c r="BY26" i="26"/>
  <c r="BX26" i="26"/>
  <c r="BW26" i="26"/>
  <c r="BV26" i="26"/>
  <c r="BU26" i="26"/>
  <c r="BT26" i="26"/>
  <c r="BS26" i="26"/>
  <c r="BR26" i="26"/>
  <c r="BQ26" i="26"/>
  <c r="BP26" i="26"/>
  <c r="BO26" i="26"/>
  <c r="CS25" i="26"/>
  <c r="CR25" i="26"/>
  <c r="CQ25" i="26"/>
  <c r="CP25" i="26"/>
  <c r="CO25" i="26"/>
  <c r="CN25" i="26"/>
  <c r="CM25" i="26"/>
  <c r="CL25" i="26"/>
  <c r="CK25" i="26"/>
  <c r="CJ25" i="26"/>
  <c r="CI25" i="26"/>
  <c r="CH25" i="26"/>
  <c r="CG25" i="26"/>
  <c r="CF25" i="26"/>
  <c r="CE25" i="26"/>
  <c r="CD25" i="26"/>
  <c r="CC25" i="26"/>
  <c r="CB25" i="26"/>
  <c r="CA25" i="26"/>
  <c r="BZ25" i="26"/>
  <c r="BY25" i="26"/>
  <c r="BX25" i="26"/>
  <c r="BW25" i="26"/>
  <c r="BV25" i="26"/>
  <c r="BU25" i="26"/>
  <c r="BT25" i="26"/>
  <c r="BS25" i="26"/>
  <c r="BR25" i="26"/>
  <c r="BQ25" i="26"/>
  <c r="BP25" i="26"/>
  <c r="BO25" i="26"/>
  <c r="CS24" i="26"/>
  <c r="CR24" i="26"/>
  <c r="CQ24" i="26"/>
  <c r="CP24" i="26"/>
  <c r="CO24" i="26"/>
  <c r="CN24" i="26"/>
  <c r="CM24" i="26"/>
  <c r="CL24" i="26"/>
  <c r="CK24" i="26"/>
  <c r="CJ24" i="26"/>
  <c r="CI24" i="26"/>
  <c r="CH24" i="26"/>
  <c r="CG24" i="26"/>
  <c r="CF24" i="26"/>
  <c r="CE24" i="26"/>
  <c r="CD24" i="26"/>
  <c r="CC24" i="26"/>
  <c r="CB24" i="26"/>
  <c r="CA24" i="26"/>
  <c r="BZ24" i="26"/>
  <c r="BY24" i="26"/>
  <c r="BX24" i="26"/>
  <c r="BW24" i="26"/>
  <c r="BV24" i="26"/>
  <c r="BU24" i="26"/>
  <c r="BT24" i="26"/>
  <c r="BS24" i="26"/>
  <c r="BR24" i="26"/>
  <c r="BQ24" i="26"/>
  <c r="BP24" i="26"/>
  <c r="BO24" i="26"/>
  <c r="CS23" i="26"/>
  <c r="CR23" i="26"/>
  <c r="CQ23" i="26"/>
  <c r="CP23" i="26"/>
  <c r="CO23" i="26"/>
  <c r="CN23" i="26"/>
  <c r="CM23" i="26"/>
  <c r="CL23" i="26"/>
  <c r="CK23" i="26"/>
  <c r="CJ23" i="26"/>
  <c r="CI23" i="26"/>
  <c r="CH23" i="26"/>
  <c r="CG23" i="26"/>
  <c r="CF23" i="26"/>
  <c r="CE23" i="26"/>
  <c r="CD23" i="26"/>
  <c r="CC23" i="26"/>
  <c r="CB23" i="26"/>
  <c r="CA23" i="26"/>
  <c r="BZ23" i="26"/>
  <c r="BY23" i="26"/>
  <c r="BX23" i="26"/>
  <c r="BW23" i="26"/>
  <c r="BV23" i="26"/>
  <c r="BU23" i="26"/>
  <c r="BT23" i="26"/>
  <c r="BS23" i="26"/>
  <c r="BR23" i="26"/>
  <c r="BQ23" i="26"/>
  <c r="BP23" i="26"/>
  <c r="BO23" i="26"/>
  <c r="CS22" i="26"/>
  <c r="CR22" i="26"/>
  <c r="CQ22" i="26"/>
  <c r="CP22" i="26"/>
  <c r="CO22" i="26"/>
  <c r="CN22" i="26"/>
  <c r="CM22" i="26"/>
  <c r="CL22" i="26"/>
  <c r="CK22" i="26"/>
  <c r="CJ22" i="26"/>
  <c r="CI22" i="26"/>
  <c r="CH22" i="26"/>
  <c r="CG22" i="26"/>
  <c r="CF22" i="26"/>
  <c r="CE22" i="26"/>
  <c r="CD22" i="26"/>
  <c r="CC22" i="26"/>
  <c r="CB22" i="26"/>
  <c r="CA22" i="26"/>
  <c r="BZ22" i="26"/>
  <c r="BY22" i="26"/>
  <c r="BX22" i="26"/>
  <c r="BW22" i="26"/>
  <c r="BV22" i="26"/>
  <c r="BU22" i="26"/>
  <c r="BT22" i="26"/>
  <c r="BS22" i="26"/>
  <c r="BR22" i="26"/>
  <c r="BQ22" i="26"/>
  <c r="BP22" i="26"/>
  <c r="BO22" i="26"/>
  <c r="CS21" i="26"/>
  <c r="CR21" i="26"/>
  <c r="CQ21" i="26"/>
  <c r="CP21" i="26"/>
  <c r="CO21" i="26"/>
  <c r="CN21" i="26"/>
  <c r="CM21" i="26"/>
  <c r="CL21" i="26"/>
  <c r="CK21" i="26"/>
  <c r="CJ21" i="26"/>
  <c r="CI21" i="26"/>
  <c r="CH21" i="26"/>
  <c r="CG21" i="26"/>
  <c r="CF21" i="26"/>
  <c r="CE21" i="26"/>
  <c r="CD21" i="26"/>
  <c r="CC21" i="26"/>
  <c r="CB21" i="26"/>
  <c r="CA21" i="26"/>
  <c r="BZ21" i="26"/>
  <c r="BY21" i="26"/>
  <c r="BX21" i="26"/>
  <c r="BW21" i="26"/>
  <c r="BV21" i="26"/>
  <c r="BU21" i="26"/>
  <c r="BT21" i="26"/>
  <c r="BS21" i="26"/>
  <c r="BR21" i="26"/>
  <c r="BQ21" i="26"/>
  <c r="BP21" i="26"/>
  <c r="BO21" i="26"/>
  <c r="CS20" i="26"/>
  <c r="CR20" i="26"/>
  <c r="CQ20" i="26"/>
  <c r="CP20" i="26"/>
  <c r="CO20" i="26"/>
  <c r="CN20" i="26"/>
  <c r="CM20" i="26"/>
  <c r="CL20" i="26"/>
  <c r="CK20" i="26"/>
  <c r="CJ20" i="26"/>
  <c r="CI20" i="26"/>
  <c r="CH20" i="26"/>
  <c r="CG20" i="26"/>
  <c r="CF20" i="26"/>
  <c r="CE20" i="26"/>
  <c r="CD20" i="26"/>
  <c r="CC20" i="26"/>
  <c r="CB20" i="26"/>
  <c r="CA20" i="26"/>
  <c r="BZ20" i="26"/>
  <c r="BY20" i="26"/>
  <c r="BX20" i="26"/>
  <c r="BW20" i="26"/>
  <c r="BV20" i="26"/>
  <c r="BU20" i="26"/>
  <c r="BT20" i="26"/>
  <c r="BS20" i="26"/>
  <c r="BR20" i="26"/>
  <c r="BQ20" i="26"/>
  <c r="BP20" i="26"/>
  <c r="BO20" i="26"/>
  <c r="CS19" i="26"/>
  <c r="CR19" i="26"/>
  <c r="CQ19" i="26"/>
  <c r="CP19" i="26"/>
  <c r="CO19" i="26"/>
  <c r="CN19" i="26"/>
  <c r="CM19" i="26"/>
  <c r="CL19" i="26"/>
  <c r="CK19" i="26"/>
  <c r="CJ19" i="26"/>
  <c r="CI19" i="26"/>
  <c r="CH19" i="26"/>
  <c r="CG19" i="26"/>
  <c r="CF19" i="26"/>
  <c r="CE19" i="26"/>
  <c r="CD19" i="26"/>
  <c r="CC19" i="26"/>
  <c r="CB19" i="26"/>
  <c r="CA19" i="26"/>
  <c r="BZ19" i="26"/>
  <c r="BY19" i="26"/>
  <c r="BX19" i="26"/>
  <c r="BW19" i="26"/>
  <c r="BV19" i="26"/>
  <c r="BU19" i="26"/>
  <c r="BT19" i="26"/>
  <c r="BS19" i="26"/>
  <c r="BR19" i="26"/>
  <c r="BQ19" i="26"/>
  <c r="BP19" i="26"/>
  <c r="BO19" i="26"/>
  <c r="CS18" i="26"/>
  <c r="CR18" i="26"/>
  <c r="CQ18" i="26"/>
  <c r="CP18" i="26"/>
  <c r="CO18" i="26"/>
  <c r="CN18" i="26"/>
  <c r="CM18" i="26"/>
  <c r="CL18" i="26"/>
  <c r="CK18" i="26"/>
  <c r="CJ18" i="26"/>
  <c r="CI18" i="26"/>
  <c r="CH18" i="26"/>
  <c r="CG18" i="26"/>
  <c r="CF18" i="26"/>
  <c r="CE18" i="26"/>
  <c r="CD18" i="26"/>
  <c r="CC18" i="26"/>
  <c r="CB18" i="26"/>
  <c r="CA18" i="26"/>
  <c r="BZ18" i="26"/>
  <c r="BY18" i="26"/>
  <c r="BX18" i="26"/>
  <c r="BW18" i="26"/>
  <c r="BV18" i="26"/>
  <c r="BU18" i="26"/>
  <c r="BT18" i="26"/>
  <c r="BS18" i="26"/>
  <c r="BR18" i="26"/>
  <c r="BQ18" i="26"/>
  <c r="BP18" i="26"/>
  <c r="BO18" i="26"/>
  <c r="CS17" i="26"/>
  <c r="CR17" i="26"/>
  <c r="CQ17" i="26"/>
  <c r="CP17" i="26"/>
  <c r="CO17" i="26"/>
  <c r="CN17" i="26"/>
  <c r="CM17" i="26"/>
  <c r="CL17" i="26"/>
  <c r="CK17" i="26"/>
  <c r="CJ17" i="26"/>
  <c r="CI17" i="26"/>
  <c r="CH17" i="26"/>
  <c r="CG17" i="26"/>
  <c r="CF17" i="26"/>
  <c r="CE17" i="26"/>
  <c r="CD17" i="26"/>
  <c r="CC17" i="26"/>
  <c r="CB17" i="26"/>
  <c r="CA17" i="26"/>
  <c r="BZ17" i="26"/>
  <c r="BY17" i="26"/>
  <c r="BX17" i="26"/>
  <c r="BW17" i="26"/>
  <c r="BV17" i="26"/>
  <c r="BU17" i="26"/>
  <c r="BT17" i="26"/>
  <c r="BS17" i="26"/>
  <c r="BR17" i="26"/>
  <c r="BQ17" i="26"/>
  <c r="BP17" i="26"/>
  <c r="BO17" i="26"/>
  <c r="CS16" i="26"/>
  <c r="CR16" i="26"/>
  <c r="CQ16" i="26"/>
  <c r="CP16" i="26"/>
  <c r="CO16" i="26"/>
  <c r="CN16" i="26"/>
  <c r="CM16" i="26"/>
  <c r="CL16" i="26"/>
  <c r="CK16" i="26"/>
  <c r="CJ16" i="26"/>
  <c r="CI16" i="26"/>
  <c r="CH16" i="26"/>
  <c r="CG16" i="26"/>
  <c r="CF16" i="26"/>
  <c r="CE16" i="26"/>
  <c r="CD16" i="26"/>
  <c r="CC16" i="26"/>
  <c r="CB16" i="26"/>
  <c r="CA16" i="26"/>
  <c r="BZ16" i="26"/>
  <c r="BY16" i="26"/>
  <c r="BX16" i="26"/>
  <c r="BW16" i="26"/>
  <c r="BV16" i="26"/>
  <c r="BU16" i="26"/>
  <c r="BT16" i="26"/>
  <c r="BS16" i="26"/>
  <c r="BR16" i="26"/>
  <c r="BQ16" i="26"/>
  <c r="BP16" i="26"/>
  <c r="BO16" i="26"/>
  <c r="CS15" i="26"/>
  <c r="CR15" i="26"/>
  <c r="CQ15" i="26"/>
  <c r="CP15" i="26"/>
  <c r="CO15" i="26"/>
  <c r="CN15" i="26"/>
  <c r="CM15" i="26"/>
  <c r="CL15" i="26"/>
  <c r="CK15" i="26"/>
  <c r="CJ15" i="26"/>
  <c r="CI15" i="26"/>
  <c r="CH15" i="26"/>
  <c r="CG15" i="26"/>
  <c r="CF15" i="26"/>
  <c r="CE15" i="26"/>
  <c r="CD15" i="26"/>
  <c r="CC15" i="26"/>
  <c r="CB15" i="26"/>
  <c r="CA15" i="26"/>
  <c r="BZ15" i="26"/>
  <c r="BY15" i="26"/>
  <c r="BX15" i="26"/>
  <c r="BW15" i="26"/>
  <c r="BV15" i="26"/>
  <c r="BU15" i="26"/>
  <c r="BT15" i="26"/>
  <c r="BS15" i="26"/>
  <c r="BR15" i="26"/>
  <c r="BQ15" i="26"/>
  <c r="BP15" i="26"/>
  <c r="BO15" i="26"/>
  <c r="CS14" i="26"/>
  <c r="CR14" i="26"/>
  <c r="CQ14" i="26"/>
  <c r="CP14" i="26"/>
  <c r="CO14" i="26"/>
  <c r="CN14" i="26"/>
  <c r="CM14" i="26"/>
  <c r="CL14" i="26"/>
  <c r="CK14" i="26"/>
  <c r="CJ14" i="26"/>
  <c r="CI14" i="26"/>
  <c r="CH14" i="26"/>
  <c r="CG14" i="26"/>
  <c r="CF14" i="26"/>
  <c r="CE14" i="26"/>
  <c r="CD14" i="26"/>
  <c r="CC14" i="26"/>
  <c r="CB14" i="26"/>
  <c r="CA14" i="26"/>
  <c r="BZ14" i="26"/>
  <c r="BY14" i="26"/>
  <c r="BX14" i="26"/>
  <c r="BW14" i="26"/>
  <c r="BV14" i="26"/>
  <c r="BU14" i="26"/>
  <c r="BT14" i="26"/>
  <c r="BS14" i="26"/>
  <c r="BR14" i="26"/>
  <c r="BQ14" i="26"/>
  <c r="BP14" i="26"/>
  <c r="BO14" i="26"/>
  <c r="CS13" i="26"/>
  <c r="CR13" i="26"/>
  <c r="CQ13" i="26"/>
  <c r="CP13" i="26"/>
  <c r="CO13" i="26"/>
  <c r="CN13" i="26"/>
  <c r="CM13" i="26"/>
  <c r="CL13" i="26"/>
  <c r="CK13" i="26"/>
  <c r="CJ13" i="26"/>
  <c r="CI13" i="26"/>
  <c r="CH13" i="26"/>
  <c r="CG13" i="26"/>
  <c r="CF13" i="26"/>
  <c r="CE13" i="26"/>
  <c r="CD13" i="26"/>
  <c r="CC13" i="26"/>
  <c r="CB13" i="26"/>
  <c r="CA13" i="26"/>
  <c r="BZ13" i="26"/>
  <c r="BY13" i="26"/>
  <c r="BX13" i="26"/>
  <c r="BW13" i="26"/>
  <c r="BV13" i="26"/>
  <c r="BU13" i="26"/>
  <c r="BT13" i="26"/>
  <c r="BS13" i="26"/>
  <c r="BR13" i="26"/>
  <c r="BQ13" i="26"/>
  <c r="BP13" i="26"/>
  <c r="BO13" i="26"/>
  <c r="CS12" i="26"/>
  <c r="CR12" i="26"/>
  <c r="CQ12" i="26"/>
  <c r="CP12" i="26"/>
  <c r="CO12" i="26"/>
  <c r="CN12" i="26"/>
  <c r="CM12" i="26"/>
  <c r="CL12" i="26"/>
  <c r="CK12" i="26"/>
  <c r="CJ12" i="26"/>
  <c r="CI12" i="26"/>
  <c r="CH12" i="26"/>
  <c r="CG12" i="26"/>
  <c r="CF12" i="26"/>
  <c r="CE12" i="26"/>
  <c r="CD12" i="26"/>
  <c r="CC12" i="26"/>
  <c r="CB12" i="26"/>
  <c r="CA12" i="26"/>
  <c r="BZ12" i="26"/>
  <c r="BY12" i="26"/>
  <c r="BX12" i="26"/>
  <c r="BW12" i="26"/>
  <c r="BV12" i="26"/>
  <c r="BU12" i="26"/>
  <c r="BT12" i="26"/>
  <c r="BS12" i="26"/>
  <c r="BR12" i="26"/>
  <c r="BQ12" i="26"/>
  <c r="BP12" i="26"/>
  <c r="BO12" i="26"/>
  <c r="CS11" i="26"/>
  <c r="CR11" i="26"/>
  <c r="CQ11" i="26"/>
  <c r="CP11" i="26"/>
  <c r="CO11" i="26"/>
  <c r="CN11" i="26"/>
  <c r="CM11" i="26"/>
  <c r="CL11" i="26"/>
  <c r="CK11" i="26"/>
  <c r="CJ11" i="26"/>
  <c r="CI11" i="26"/>
  <c r="CH11" i="26"/>
  <c r="CG11" i="26"/>
  <c r="CF11" i="26"/>
  <c r="CE11" i="26"/>
  <c r="CD11" i="26"/>
  <c r="CC11" i="26"/>
  <c r="CB11" i="26"/>
  <c r="CA11" i="26"/>
  <c r="BZ11" i="26"/>
  <c r="BY11" i="26"/>
  <c r="BX11" i="26"/>
  <c r="BW11" i="26"/>
  <c r="BV11" i="26"/>
  <c r="BU11" i="26"/>
  <c r="BT11" i="26"/>
  <c r="BS11" i="26"/>
  <c r="BR11" i="26"/>
  <c r="BQ11" i="26"/>
  <c r="BP11" i="26"/>
  <c r="BO11" i="26"/>
  <c r="CS10" i="26"/>
  <c r="CR10" i="26"/>
  <c r="CQ10" i="26"/>
  <c r="CP10" i="26"/>
  <c r="CO10" i="26"/>
  <c r="CN10" i="26"/>
  <c r="CM10" i="26"/>
  <c r="CL10" i="26"/>
  <c r="CK10" i="26"/>
  <c r="CJ10" i="26"/>
  <c r="CI10" i="26"/>
  <c r="CH10" i="26"/>
  <c r="CG10" i="26"/>
  <c r="CF10" i="26"/>
  <c r="CE10" i="26"/>
  <c r="CD10" i="26"/>
  <c r="CC10" i="26"/>
  <c r="CB10" i="26"/>
  <c r="CA10" i="26"/>
  <c r="BZ10" i="26"/>
  <c r="BY10" i="26"/>
  <c r="BX10" i="26"/>
  <c r="BW10" i="26"/>
  <c r="BV10" i="26"/>
  <c r="BU10" i="26"/>
  <c r="BT10" i="26"/>
  <c r="BS10" i="26"/>
  <c r="BR10" i="26"/>
  <c r="BQ10" i="26"/>
  <c r="BP10" i="26"/>
  <c r="BO10" i="26"/>
  <c r="CS9" i="26"/>
  <c r="CR9" i="26"/>
  <c r="CQ9" i="26"/>
  <c r="CP9" i="26"/>
  <c r="CO9" i="26"/>
  <c r="CN9" i="26"/>
  <c r="CM9" i="26"/>
  <c r="CL9" i="26"/>
  <c r="CK9" i="26"/>
  <c r="CJ9" i="26"/>
  <c r="CI9" i="26"/>
  <c r="CH9" i="26"/>
  <c r="CG9" i="26"/>
  <c r="CF9" i="26"/>
  <c r="CE9" i="26"/>
  <c r="CD9" i="26"/>
  <c r="CC9" i="26"/>
  <c r="CB9" i="26"/>
  <c r="CA9" i="26"/>
  <c r="BZ9" i="26"/>
  <c r="BY9" i="26"/>
  <c r="BX9" i="26"/>
  <c r="BW9" i="26"/>
  <c r="BV9" i="26"/>
  <c r="BU9" i="26"/>
  <c r="BT9" i="26"/>
  <c r="BS9" i="26"/>
  <c r="BR9" i="26"/>
  <c r="BQ9" i="26"/>
  <c r="BP9" i="26"/>
  <c r="BO9" i="26"/>
  <c r="CS8" i="26"/>
  <c r="CR8" i="26"/>
  <c r="CQ8" i="26"/>
  <c r="CP8" i="26"/>
  <c r="CO8" i="26"/>
  <c r="CN8" i="26"/>
  <c r="CM8" i="26"/>
  <c r="CL8" i="26"/>
  <c r="CK8" i="26"/>
  <c r="CJ8" i="26"/>
  <c r="CI8" i="26"/>
  <c r="CH8" i="26"/>
  <c r="CG8" i="26"/>
  <c r="CF8" i="26"/>
  <c r="CE8" i="26"/>
  <c r="CD8" i="26"/>
  <c r="CC8" i="26"/>
  <c r="CB8" i="26"/>
  <c r="CA8" i="26"/>
  <c r="BZ8" i="26"/>
  <c r="BY8" i="26"/>
  <c r="BX8" i="26"/>
  <c r="BW8" i="26"/>
  <c r="BV8" i="26"/>
  <c r="BU8" i="26"/>
  <c r="BT8" i="26"/>
  <c r="BS8" i="26"/>
  <c r="BR8" i="26"/>
  <c r="BQ8" i="26"/>
  <c r="BP8" i="26"/>
  <c r="BO8" i="26"/>
  <c r="BO7" i="26"/>
  <c r="BP7" i="26"/>
  <c r="BQ7" i="26"/>
  <c r="BR7" i="26"/>
  <c r="BS7" i="26"/>
  <c r="BT7" i="26"/>
  <c r="BU7" i="26"/>
  <c r="BV7" i="26"/>
  <c r="BW7" i="26"/>
  <c r="BX7" i="26"/>
  <c r="BY7" i="26"/>
  <c r="BZ7" i="26"/>
  <c r="CA7" i="26"/>
  <c r="CB7" i="26"/>
  <c r="CC7" i="26"/>
  <c r="CD7" i="26"/>
  <c r="CE7" i="26"/>
  <c r="CF7" i="26"/>
  <c r="CG7" i="26"/>
  <c r="CH7" i="26"/>
  <c r="CI7" i="26"/>
  <c r="CJ7" i="26"/>
  <c r="CK7" i="26"/>
  <c r="CL7" i="26"/>
  <c r="CM7" i="26"/>
  <c r="CN7" i="26"/>
  <c r="CO7" i="26"/>
  <c r="CP7" i="26"/>
  <c r="CQ7" i="26"/>
  <c r="CR7" i="26"/>
  <c r="CS7" i="26"/>
  <c r="CS6" i="26"/>
  <c r="CR6" i="26"/>
  <c r="CQ6" i="26"/>
  <c r="CP6" i="26"/>
  <c r="CO6" i="26"/>
  <c r="CN6" i="26"/>
  <c r="CM6" i="26"/>
  <c r="CL6" i="26"/>
  <c r="CK6" i="26"/>
  <c r="CJ6" i="26"/>
  <c r="CI6" i="26"/>
  <c r="CH6" i="26"/>
  <c r="CG6" i="26"/>
  <c r="CF6" i="26"/>
  <c r="CE6" i="26"/>
  <c r="CD6" i="26"/>
  <c r="CC6" i="26"/>
  <c r="CB6" i="26"/>
  <c r="CA6" i="26"/>
  <c r="BZ6" i="26"/>
  <c r="BY6" i="26"/>
  <c r="BX6" i="26"/>
  <c r="BW6" i="26"/>
  <c r="BV6" i="26"/>
  <c r="BU6" i="26"/>
  <c r="BT6" i="26"/>
  <c r="BS6" i="26"/>
  <c r="BR6" i="26"/>
  <c r="BQ6" i="26"/>
  <c r="BP6" i="26"/>
  <c r="BO6" i="26"/>
  <c r="CT6" i="26" s="1"/>
  <c r="DY6" i="26" s="1"/>
  <c r="N7" i="26"/>
  <c r="CT7" i="26" s="1"/>
  <c r="DY7" i="26" s="1"/>
  <c r="S7" i="26"/>
  <c r="T7" i="26" s="1"/>
  <c r="V7" i="26" s="1"/>
  <c r="X7" i="26"/>
  <c r="N8" i="26"/>
  <c r="CT8" i="26" s="1"/>
  <c r="DY8" i="26" s="1"/>
  <c r="S8" i="26"/>
  <c r="T8" i="26"/>
  <c r="V8" i="26" s="1"/>
  <c r="X8" i="26"/>
  <c r="S9" i="26"/>
  <c r="T9" i="26"/>
  <c r="V9" i="26" s="1"/>
  <c r="X9" i="26"/>
  <c r="N10" i="26"/>
  <c r="CT10" i="26"/>
  <c r="DY10" i="26" s="1"/>
  <c r="S10" i="26"/>
  <c r="T10" i="26" s="1"/>
  <c r="V10" i="26"/>
  <c r="X10" i="26"/>
  <c r="N11" i="26"/>
  <c r="CT11" i="26" s="1"/>
  <c r="DY11" i="26" s="1"/>
  <c r="S11" i="26"/>
  <c r="T11" i="26" s="1"/>
  <c r="V11" i="26" s="1"/>
  <c r="X11" i="26"/>
  <c r="N12" i="26"/>
  <c r="CT12" i="26" s="1"/>
  <c r="DY12" i="26" s="1"/>
  <c r="S12" i="26"/>
  <c r="T12" i="26" s="1"/>
  <c r="V12" i="26" s="1"/>
  <c r="X12" i="26"/>
  <c r="N13" i="26"/>
  <c r="CT13" i="26" s="1"/>
  <c r="DY13" i="26" s="1"/>
  <c r="S13" i="26"/>
  <c r="T13" i="26"/>
  <c r="V13" i="26" s="1"/>
  <c r="X13" i="26"/>
  <c r="N14" i="26"/>
  <c r="CT14" i="26"/>
  <c r="DY14" i="26" s="1"/>
  <c r="S14" i="26"/>
  <c r="T14" i="26" s="1"/>
  <c r="V14" i="26"/>
  <c r="X14" i="26"/>
  <c r="N15" i="26"/>
  <c r="CT15" i="26" s="1"/>
  <c r="DY15" i="26" s="1"/>
  <c r="S15" i="26"/>
  <c r="T15" i="26" s="1"/>
  <c r="V15" i="26" s="1"/>
  <c r="X15" i="26"/>
  <c r="N16" i="26"/>
  <c r="CT16" i="26" s="1"/>
  <c r="DY16" i="26" s="1"/>
  <c r="S16" i="26"/>
  <c r="T16" i="26" s="1"/>
  <c r="V16" i="26" s="1"/>
  <c r="X16" i="26"/>
  <c r="N17" i="26"/>
  <c r="CT17" i="26" s="1"/>
  <c r="DY17" i="26" s="1"/>
  <c r="S17" i="26"/>
  <c r="T17" i="26"/>
  <c r="V17" i="26" s="1"/>
  <c r="X17" i="26"/>
  <c r="N18" i="26"/>
  <c r="CT18" i="26"/>
  <c r="DY18" i="26" s="1"/>
  <c r="S18" i="26"/>
  <c r="T18" i="26" s="1"/>
  <c r="V18" i="26"/>
  <c r="X18" i="26"/>
  <c r="N19" i="26"/>
  <c r="CT19" i="26" s="1"/>
  <c r="DY19" i="26" s="1"/>
  <c r="S19" i="26"/>
  <c r="T19" i="26" s="1"/>
  <c r="V19" i="26" s="1"/>
  <c r="X19" i="26"/>
  <c r="N20" i="26"/>
  <c r="CT20" i="26" s="1"/>
  <c r="DY20" i="26" s="1"/>
  <c r="S20" i="26"/>
  <c r="T20" i="26" s="1"/>
  <c r="V20" i="26" s="1"/>
  <c r="X20" i="26"/>
  <c r="N21" i="26"/>
  <c r="CT21" i="26" s="1"/>
  <c r="DY21" i="26" s="1"/>
  <c r="S21" i="26"/>
  <c r="T21" i="26"/>
  <c r="V21" i="26" s="1"/>
  <c r="X21" i="26"/>
  <c r="N22" i="26"/>
  <c r="CT22" i="26"/>
  <c r="DY22" i="26" s="1"/>
  <c r="S22" i="26"/>
  <c r="T22" i="26" s="1"/>
  <c r="V22" i="26"/>
  <c r="X22" i="26"/>
  <c r="N23" i="26"/>
  <c r="CT23" i="26" s="1"/>
  <c r="DY23" i="26" s="1"/>
  <c r="S23" i="26"/>
  <c r="T23" i="26" s="1"/>
  <c r="V23" i="26" s="1"/>
  <c r="X23" i="26"/>
  <c r="N24" i="26"/>
  <c r="CT24" i="26" s="1"/>
  <c r="DY24" i="26" s="1"/>
  <c r="S24" i="26"/>
  <c r="T24" i="26" s="1"/>
  <c r="V24" i="26" s="1"/>
  <c r="X24" i="26"/>
  <c r="N25" i="26"/>
  <c r="CT25" i="26" s="1"/>
  <c r="DY25" i="26" s="1"/>
  <c r="S25" i="26"/>
  <c r="T25" i="26"/>
  <c r="V25" i="26" s="1"/>
  <c r="X25" i="26"/>
  <c r="N26" i="26"/>
  <c r="CT26" i="26"/>
  <c r="DY26" i="26" s="1"/>
  <c r="S26" i="26"/>
  <c r="T26" i="26" s="1"/>
  <c r="V26" i="26"/>
  <c r="X26" i="26"/>
  <c r="N27" i="26"/>
  <c r="CT27" i="26" s="1"/>
  <c r="DY27" i="26" s="1"/>
  <c r="S27" i="26"/>
  <c r="T27" i="26" s="1"/>
  <c r="V27" i="26" s="1"/>
  <c r="X27" i="26"/>
  <c r="N28" i="26"/>
  <c r="CT28" i="26" s="1"/>
  <c r="DY28" i="26" s="1"/>
  <c r="S28" i="26"/>
  <c r="T28" i="26" s="1"/>
  <c r="V28" i="26" s="1"/>
  <c r="X28" i="26"/>
  <c r="N29" i="26"/>
  <c r="CT29" i="26" s="1"/>
  <c r="DY29" i="26" s="1"/>
  <c r="S29" i="26"/>
  <c r="T29" i="26"/>
  <c r="V29" i="26" s="1"/>
  <c r="X29" i="26"/>
  <c r="N30" i="26"/>
  <c r="CT30" i="26"/>
  <c r="DY30" i="26" s="1"/>
  <c r="S30" i="26"/>
  <c r="T30" i="26" s="1"/>
  <c r="V30" i="26"/>
  <c r="X30" i="26"/>
  <c r="N31" i="26"/>
  <c r="CT31" i="26" s="1"/>
  <c r="DY31" i="26" s="1"/>
  <c r="S31" i="26"/>
  <c r="T31" i="26" s="1"/>
  <c r="V31" i="26" s="1"/>
  <c r="X31" i="26"/>
  <c r="N32" i="26"/>
  <c r="CT32" i="26" s="1"/>
  <c r="DY32" i="26" s="1"/>
  <c r="S32" i="26"/>
  <c r="T32" i="26" s="1"/>
  <c r="V32" i="26" s="1"/>
  <c r="X32" i="26"/>
  <c r="N33" i="26"/>
  <c r="CT33" i="26" s="1"/>
  <c r="DY33" i="26" s="1"/>
  <c r="S33" i="26"/>
  <c r="T33" i="26"/>
  <c r="V33" i="26" s="1"/>
  <c r="X33" i="26"/>
  <c r="N34" i="26"/>
  <c r="CT34" i="26"/>
  <c r="DY34" i="26" s="1"/>
  <c r="S34" i="26"/>
  <c r="T34" i="26" s="1"/>
  <c r="V34" i="26"/>
  <c r="X34" i="26"/>
  <c r="N35" i="26"/>
  <c r="CT35" i="26" s="1"/>
  <c r="DY35" i="26" s="1"/>
  <c r="S35" i="26"/>
  <c r="T35" i="26" s="1"/>
  <c r="V35" i="26" s="1"/>
  <c r="X35" i="26"/>
  <c r="N36" i="26"/>
  <c r="CT36" i="26" s="1"/>
  <c r="DY36" i="26" s="1"/>
  <c r="S36" i="26"/>
  <c r="T36" i="26" s="1"/>
  <c r="V36" i="26" s="1"/>
  <c r="X36" i="26"/>
  <c r="N37" i="26"/>
  <c r="CT37" i="26" s="1"/>
  <c r="DY37" i="26" s="1"/>
  <c r="S37" i="26"/>
  <c r="T37" i="26"/>
  <c r="V37" i="26" s="1"/>
  <c r="X37" i="26"/>
  <c r="N38" i="26"/>
  <c r="CT38" i="26"/>
  <c r="DY38" i="26" s="1"/>
  <c r="S38" i="26"/>
  <c r="T38" i="26" s="1"/>
  <c r="V38" i="26"/>
  <c r="X38" i="26"/>
  <c r="N39" i="26"/>
  <c r="CT39" i="26" s="1"/>
  <c r="DY39" i="26" s="1"/>
  <c r="S39" i="26"/>
  <c r="T39" i="26" s="1"/>
  <c r="V39" i="26" s="1"/>
  <c r="X39" i="26"/>
  <c r="N40" i="26"/>
  <c r="CT40" i="26" s="1"/>
  <c r="DY40" i="26" s="1"/>
  <c r="S40" i="26"/>
  <c r="T40" i="26" s="1"/>
  <c r="V40" i="26" s="1"/>
  <c r="X40" i="26"/>
  <c r="N41" i="26"/>
  <c r="CT41" i="26" s="1"/>
  <c r="DY41" i="26" s="1"/>
  <c r="S41" i="26"/>
  <c r="T41" i="26"/>
  <c r="V41" i="26" s="1"/>
  <c r="Z41" i="26" s="1"/>
  <c r="X41" i="26"/>
  <c r="N42" i="26"/>
  <c r="S42" i="26"/>
  <c r="T42" i="26"/>
  <c r="V42" i="26" s="1"/>
  <c r="X42" i="26"/>
  <c r="N43" i="26"/>
  <c r="CT43" i="26"/>
  <c r="DY43" i="26" s="1"/>
  <c r="S43" i="26"/>
  <c r="T43" i="26"/>
  <c r="V43" i="26"/>
  <c r="Z43" i="26" s="1"/>
  <c r="X43" i="26"/>
  <c r="N44" i="26"/>
  <c r="CT44" i="26"/>
  <c r="DY44" i="26" s="1"/>
  <c r="S44" i="26"/>
  <c r="T44" i="26"/>
  <c r="V44" i="26"/>
  <c r="X44" i="26"/>
  <c r="N45" i="26"/>
  <c r="CT45" i="26"/>
  <c r="DY45" i="26"/>
  <c r="S45" i="26"/>
  <c r="T45" i="26" s="1"/>
  <c r="V45" i="26" s="1"/>
  <c r="X45" i="26"/>
  <c r="N46" i="26"/>
  <c r="CT46" i="26" s="1"/>
  <c r="DY46" i="26" s="1"/>
  <c r="S46" i="26"/>
  <c r="T46" i="26" s="1"/>
  <c r="V46" i="26" s="1"/>
  <c r="X46" i="26"/>
  <c r="N47" i="26"/>
  <c r="CT47" i="26" s="1"/>
  <c r="DY47" i="26" s="1"/>
  <c r="S47" i="26"/>
  <c r="T47" i="26"/>
  <c r="V47" i="26" s="1"/>
  <c r="X47" i="26"/>
  <c r="N48" i="26"/>
  <c r="CT48" i="26"/>
  <c r="DY48" i="26" s="1"/>
  <c r="S48" i="26"/>
  <c r="T48" i="26"/>
  <c r="V48" i="26"/>
  <c r="X48" i="26"/>
  <c r="N49" i="26"/>
  <c r="CT49" i="26"/>
  <c r="DY49" i="26"/>
  <c r="S49" i="26"/>
  <c r="T49" i="26" s="1"/>
  <c r="V49" i="26" s="1"/>
  <c r="X49" i="26"/>
  <c r="N50" i="26"/>
  <c r="S50" i="26"/>
  <c r="T50" i="26" s="1"/>
  <c r="V50" i="26" s="1"/>
  <c r="X50" i="26"/>
  <c r="N51" i="26"/>
  <c r="CT51" i="26" s="1"/>
  <c r="DY51" i="26" s="1"/>
  <c r="S51" i="26"/>
  <c r="T51" i="26"/>
  <c r="V51" i="26" s="1"/>
  <c r="X51" i="26"/>
  <c r="N52" i="26"/>
  <c r="CT52" i="26"/>
  <c r="DY52" i="26" s="1"/>
  <c r="S52" i="26"/>
  <c r="T52" i="26"/>
  <c r="V52" i="26"/>
  <c r="X52" i="26"/>
  <c r="N53" i="26"/>
  <c r="CT53" i="26"/>
  <c r="DY53" i="26"/>
  <c r="S53" i="26"/>
  <c r="T53" i="26" s="1"/>
  <c r="V53" i="26" s="1"/>
  <c r="X53" i="26"/>
  <c r="N54" i="26"/>
  <c r="CT54" i="26" s="1"/>
  <c r="DY54" i="26" s="1"/>
  <c r="S54" i="26"/>
  <c r="T54" i="26" s="1"/>
  <c r="V54" i="26" s="1"/>
  <c r="X54" i="26"/>
  <c r="N55" i="26"/>
  <c r="CT55" i="26" s="1"/>
  <c r="DY55" i="26" s="1"/>
  <c r="S55" i="26"/>
  <c r="T55" i="26"/>
  <c r="V55" i="26" s="1"/>
  <c r="X55" i="26"/>
  <c r="N56" i="26"/>
  <c r="CT56" i="26"/>
  <c r="DY56" i="26" s="1"/>
  <c r="S56" i="26"/>
  <c r="T56" i="26"/>
  <c r="V56" i="26"/>
  <c r="X56" i="26"/>
  <c r="N57" i="26"/>
  <c r="CT57" i="26"/>
  <c r="DY57" i="26"/>
  <c r="S57" i="26"/>
  <c r="T57" i="26" s="1"/>
  <c r="V57" i="26" s="1"/>
  <c r="X57" i="26"/>
  <c r="N58" i="26"/>
  <c r="S58" i="26"/>
  <c r="T58" i="26" s="1"/>
  <c r="V58" i="26" s="1"/>
  <c r="X58" i="26"/>
  <c r="N59" i="26"/>
  <c r="CT59" i="26" s="1"/>
  <c r="DY59" i="26" s="1"/>
  <c r="S59" i="26"/>
  <c r="T59" i="26"/>
  <c r="V59" i="26" s="1"/>
  <c r="X59" i="26"/>
  <c r="N60" i="26"/>
  <c r="CT60" i="26"/>
  <c r="DY60" i="26" s="1"/>
  <c r="S60" i="26"/>
  <c r="T60" i="26"/>
  <c r="V60" i="26"/>
  <c r="X60" i="26"/>
  <c r="N61" i="26"/>
  <c r="CT61" i="26"/>
  <c r="DY61" i="26"/>
  <c r="S61" i="26"/>
  <c r="T61" i="26" s="1"/>
  <c r="V61" i="26" s="1"/>
  <c r="X61" i="26"/>
  <c r="N62" i="26"/>
  <c r="CT62" i="26" s="1"/>
  <c r="DY62" i="26" s="1"/>
  <c r="S62" i="26"/>
  <c r="T62" i="26" s="1"/>
  <c r="V62" i="26" s="1"/>
  <c r="X62" i="26"/>
  <c r="N63" i="26"/>
  <c r="CT63" i="26" s="1"/>
  <c r="DY63" i="26" s="1"/>
  <c r="S63" i="26"/>
  <c r="T63" i="26"/>
  <c r="V63" i="26" s="1"/>
  <c r="X63" i="26"/>
  <c r="N64" i="26"/>
  <c r="CT64" i="26"/>
  <c r="DY64" i="26" s="1"/>
  <c r="S64" i="26"/>
  <c r="T64" i="26"/>
  <c r="V64" i="26"/>
  <c r="X64" i="26"/>
  <c r="N65" i="26"/>
  <c r="CT65" i="26"/>
  <c r="DY65" i="26"/>
  <c r="S65" i="26"/>
  <c r="T65" i="26" s="1"/>
  <c r="V65" i="26" s="1"/>
  <c r="X65" i="26"/>
  <c r="N66" i="26"/>
  <c r="S66" i="26"/>
  <c r="T66" i="26" s="1"/>
  <c r="V66" i="26" s="1"/>
  <c r="X66" i="26"/>
  <c r="N67" i="26"/>
  <c r="CT67" i="26" s="1"/>
  <c r="DY67" i="26" s="1"/>
  <c r="S67" i="26"/>
  <c r="T67" i="26"/>
  <c r="V67" i="26" s="1"/>
  <c r="X67" i="26"/>
  <c r="N68" i="26"/>
  <c r="CT68" i="26"/>
  <c r="DY68" i="26" s="1"/>
  <c r="S68" i="26"/>
  <c r="T68" i="26"/>
  <c r="V68" i="26"/>
  <c r="X68" i="26"/>
  <c r="N69" i="26"/>
  <c r="CT69" i="26"/>
  <c r="DY69" i="26"/>
  <c r="S69" i="26"/>
  <c r="T69" i="26" s="1"/>
  <c r="V69" i="26" s="1"/>
  <c r="X69" i="26"/>
  <c r="N70" i="26"/>
  <c r="CT70" i="26" s="1"/>
  <c r="DY70" i="26" s="1"/>
  <c r="S70" i="26"/>
  <c r="T70" i="26" s="1"/>
  <c r="V70" i="26" s="1"/>
  <c r="X70" i="26"/>
  <c r="N71" i="26"/>
  <c r="CT71" i="26" s="1"/>
  <c r="DY71" i="26" s="1"/>
  <c r="S71" i="26"/>
  <c r="T71" i="26"/>
  <c r="V71" i="26" s="1"/>
  <c r="X71" i="26"/>
  <c r="N72" i="26"/>
  <c r="CT72" i="26"/>
  <c r="DY72" i="26" s="1"/>
  <c r="S72" i="26"/>
  <c r="T72" i="26"/>
  <c r="V72" i="26"/>
  <c r="X72" i="26"/>
  <c r="N73" i="26"/>
  <c r="CT73" i="26"/>
  <c r="DY73" i="26"/>
  <c r="S73" i="26"/>
  <c r="T73" i="26" s="1"/>
  <c r="V73" i="26" s="1"/>
  <c r="X73" i="26"/>
  <c r="N74" i="26"/>
  <c r="CT74" i="26" s="1"/>
  <c r="DY74" i="26" s="1"/>
  <c r="S74" i="26"/>
  <c r="T74" i="26" s="1"/>
  <c r="V74" i="26" s="1"/>
  <c r="X74" i="26"/>
  <c r="N75" i="26"/>
  <c r="CT75" i="26" s="1"/>
  <c r="DY75" i="26" s="1"/>
  <c r="S75" i="26"/>
  <c r="T75" i="26"/>
  <c r="V75" i="26" s="1"/>
  <c r="X75" i="26"/>
  <c r="N76" i="26"/>
  <c r="CT76" i="26"/>
  <c r="DY76" i="26" s="1"/>
  <c r="S76" i="26"/>
  <c r="T76" i="26"/>
  <c r="V76" i="26"/>
  <c r="X76" i="26"/>
  <c r="N77" i="26"/>
  <c r="CT77" i="26"/>
  <c r="DY77" i="26"/>
  <c r="S77" i="26"/>
  <c r="T77" i="26" s="1"/>
  <c r="V77" i="26" s="1"/>
  <c r="X77" i="26"/>
  <c r="N78" i="26"/>
  <c r="CT78" i="26" s="1"/>
  <c r="DY78" i="26" s="1"/>
  <c r="S78" i="26"/>
  <c r="T78" i="26" s="1"/>
  <c r="V78" i="26" s="1"/>
  <c r="X78" i="26"/>
  <c r="N79" i="26"/>
  <c r="CT79" i="26" s="1"/>
  <c r="DY79" i="26" s="1"/>
  <c r="S79" i="26"/>
  <c r="T79" i="26"/>
  <c r="V79" i="26"/>
  <c r="X79" i="26"/>
  <c r="N80" i="26"/>
  <c r="CT80" i="26"/>
  <c r="DY80" i="26"/>
  <c r="S80" i="26"/>
  <c r="T80" i="26"/>
  <c r="V80" i="26"/>
  <c r="X80" i="26"/>
  <c r="N81" i="26"/>
  <c r="CT81" i="26"/>
  <c r="DY81" i="26"/>
  <c r="S81" i="26"/>
  <c r="T81" i="26" s="1"/>
  <c r="V81" i="26" s="1"/>
  <c r="X81" i="26"/>
  <c r="N82" i="26"/>
  <c r="CT82" i="26" s="1"/>
  <c r="DY82" i="26" s="1"/>
  <c r="S82" i="26"/>
  <c r="T82" i="26"/>
  <c r="V82" i="26" s="1"/>
  <c r="X82" i="26"/>
  <c r="N83" i="26"/>
  <c r="CT83" i="26"/>
  <c r="DY83" i="26" s="1"/>
  <c r="S83" i="26"/>
  <c r="T83" i="26"/>
  <c r="V83" i="26" s="1"/>
  <c r="X83" i="26"/>
  <c r="N84" i="26"/>
  <c r="CT84" i="26"/>
  <c r="DY84" i="26" s="1"/>
  <c r="S84" i="26"/>
  <c r="T84" i="26"/>
  <c r="V84" i="26"/>
  <c r="X84" i="26"/>
  <c r="N85" i="26"/>
  <c r="CT85" i="26"/>
  <c r="DY85" i="26"/>
  <c r="S85" i="26"/>
  <c r="T85" i="26" s="1"/>
  <c r="V85" i="26" s="1"/>
  <c r="X85" i="26"/>
  <c r="N86" i="26"/>
  <c r="CT86" i="26" s="1"/>
  <c r="DY86" i="26" s="1"/>
  <c r="S86" i="26"/>
  <c r="T86" i="26" s="1"/>
  <c r="V86" i="26" s="1"/>
  <c r="X86" i="26"/>
  <c r="N87" i="26"/>
  <c r="CT87" i="26" s="1"/>
  <c r="DY87" i="26" s="1"/>
  <c r="S87" i="26"/>
  <c r="T87" i="26"/>
  <c r="V87" i="26"/>
  <c r="X87" i="26"/>
  <c r="N88" i="26"/>
  <c r="CT88" i="26"/>
  <c r="DY88" i="26"/>
  <c r="S88" i="26"/>
  <c r="T88" i="26"/>
  <c r="V88" i="26"/>
  <c r="X88" i="26"/>
  <c r="N89" i="26"/>
  <c r="CT89" i="26"/>
  <c r="DY89" i="26"/>
  <c r="S89" i="26"/>
  <c r="T89" i="26" s="1"/>
  <c r="V89" i="26" s="1"/>
  <c r="X89" i="26"/>
  <c r="N90" i="26"/>
  <c r="CT90" i="26" s="1"/>
  <c r="DY90" i="26"/>
  <c r="S90" i="26"/>
  <c r="T90" i="26" s="1"/>
  <c r="V90" i="26" s="1"/>
  <c r="X90" i="26"/>
  <c r="N91" i="26"/>
  <c r="CT91" i="26"/>
  <c r="DY91" i="26" s="1"/>
  <c r="S91" i="26"/>
  <c r="T91" i="26"/>
  <c r="V91" i="26"/>
  <c r="X91" i="26"/>
  <c r="N92" i="26"/>
  <c r="CT92" i="26"/>
  <c r="DY92" i="26"/>
  <c r="S92" i="26"/>
  <c r="T92" i="26"/>
  <c r="V92" i="26"/>
  <c r="X92" i="26"/>
  <c r="N93" i="26"/>
  <c r="CT93" i="26" s="1"/>
  <c r="DY93" i="26" s="1"/>
  <c r="S93" i="26"/>
  <c r="T93" i="26" s="1"/>
  <c r="V93" i="26" s="1"/>
  <c r="X93" i="26"/>
  <c r="N94" i="26"/>
  <c r="CT94" i="26" s="1"/>
  <c r="DY94" i="26" s="1"/>
  <c r="S94" i="26"/>
  <c r="T94" i="26"/>
  <c r="V94" i="26" s="1"/>
  <c r="X94" i="26"/>
  <c r="N95" i="26"/>
  <c r="CT95" i="26"/>
  <c r="DY95" i="26" s="1"/>
  <c r="S95" i="26"/>
  <c r="T95" i="26"/>
  <c r="V95" i="26"/>
  <c r="X95" i="26"/>
  <c r="N96" i="26"/>
  <c r="CT96" i="26"/>
  <c r="DY96" i="26"/>
  <c r="S96" i="26"/>
  <c r="T96" i="26"/>
  <c r="V96" i="26"/>
  <c r="X96" i="26"/>
  <c r="N97" i="26"/>
  <c r="CT97" i="26"/>
  <c r="DY97" i="26"/>
  <c r="S97" i="26"/>
  <c r="T97" i="26" s="1"/>
  <c r="V97" i="26" s="1"/>
  <c r="X97" i="26"/>
  <c r="N98" i="26"/>
  <c r="CT98" i="26" s="1"/>
  <c r="DY98" i="26" s="1"/>
  <c r="S98" i="26"/>
  <c r="T98" i="26"/>
  <c r="V98" i="26" s="1"/>
  <c r="X98" i="26"/>
  <c r="N99" i="26"/>
  <c r="CT99" i="26"/>
  <c r="DY99" i="26" s="1"/>
  <c r="S99" i="26"/>
  <c r="T99" i="26"/>
  <c r="V99" i="26"/>
  <c r="X99" i="26"/>
  <c r="N100" i="26"/>
  <c r="CT100" i="26"/>
  <c r="DY100" i="26"/>
  <c r="S100" i="26"/>
  <c r="T100" i="26"/>
  <c r="V100" i="26"/>
  <c r="X100" i="26"/>
  <c r="N6" i="26"/>
  <c r="X6" i="26"/>
  <c r="S6" i="26"/>
  <c r="T6" i="26" s="1"/>
  <c r="V6" i="26" s="1"/>
  <c r="G7" i="20"/>
  <c r="F7" i="20"/>
  <c r="F8" i="20"/>
  <c r="F9" i="20"/>
  <c r="F10" i="20"/>
  <c r="F11" i="20"/>
  <c r="F12" i="20"/>
  <c r="F13" i="20"/>
  <c r="F14" i="20"/>
  <c r="F15" i="20"/>
  <c r="F16" i="20"/>
  <c r="F17" i="20"/>
  <c r="F18" i="20"/>
  <c r="F19" i="20"/>
  <c r="F20" i="20"/>
  <c r="F21" i="20"/>
  <c r="F22" i="20"/>
  <c r="F23" i="20"/>
  <c r="F24" i="20"/>
  <c r="F25" i="20"/>
  <c r="F26" i="20"/>
  <c r="F27" i="20"/>
  <c r="F28" i="20"/>
  <c r="F29" i="20"/>
  <c r="F30" i="20"/>
  <c r="F31" i="20"/>
  <c r="F32" i="20"/>
  <c r="F33" i="20"/>
  <c r="F34" i="20"/>
  <c r="F35" i="20"/>
  <c r="F36" i="20"/>
  <c r="F37" i="20"/>
  <c r="F38" i="20"/>
  <c r="F39" i="20"/>
  <c r="F40" i="20"/>
  <c r="F41" i="20"/>
  <c r="F42" i="20"/>
  <c r="F43" i="20"/>
  <c r="F44" i="20"/>
  <c r="F45" i="20"/>
  <c r="F46" i="20"/>
  <c r="F47" i="20"/>
  <c r="F48" i="20"/>
  <c r="F49" i="20"/>
  <c r="F50" i="20"/>
  <c r="F51" i="20"/>
  <c r="F52" i="20"/>
  <c r="F53" i="20"/>
  <c r="F54" i="20"/>
  <c r="F55" i="20"/>
  <c r="F56" i="20"/>
  <c r="F57" i="20"/>
  <c r="F58" i="20"/>
  <c r="F59" i="20"/>
  <c r="F60" i="20"/>
  <c r="F61" i="20"/>
  <c r="F62" i="20"/>
  <c r="F63" i="20"/>
  <c r="F64" i="20"/>
  <c r="F65" i="20"/>
  <c r="F66" i="20"/>
  <c r="F67" i="20"/>
  <c r="F68" i="20"/>
  <c r="F69" i="20"/>
  <c r="F70" i="20"/>
  <c r="F71" i="20"/>
  <c r="F72" i="20"/>
  <c r="F73" i="20"/>
  <c r="F74" i="20"/>
  <c r="F75" i="20"/>
  <c r="F76" i="20"/>
  <c r="F77" i="20"/>
  <c r="F78" i="20"/>
  <c r="F79" i="20"/>
  <c r="F80" i="20"/>
  <c r="F81" i="20"/>
  <c r="F82" i="20"/>
  <c r="F83" i="20"/>
  <c r="F84" i="20"/>
  <c r="F85" i="20"/>
  <c r="F86" i="20"/>
  <c r="F87" i="20"/>
  <c r="F88" i="20"/>
  <c r="F89" i="20"/>
  <c r="F90" i="20"/>
  <c r="F91" i="20"/>
  <c r="F92" i="20"/>
  <c r="F93" i="20"/>
  <c r="F94" i="20"/>
  <c r="F95" i="20"/>
  <c r="F96" i="20"/>
  <c r="F97" i="20"/>
  <c r="F98" i="20"/>
  <c r="F99" i="20"/>
  <c r="F100" i="20"/>
  <c r="F6" i="20"/>
  <c r="B7" i="20"/>
  <c r="C7" i="20"/>
  <c r="D7" i="20"/>
  <c r="E7" i="20"/>
  <c r="H7" i="20"/>
  <c r="R7" i="20" s="1"/>
  <c r="B8" i="20"/>
  <c r="C8" i="20"/>
  <c r="D8" i="20"/>
  <c r="E8" i="20"/>
  <c r="G8" i="20"/>
  <c r="Q8" i="20"/>
  <c r="B9" i="20"/>
  <c r="C9" i="20"/>
  <c r="D9" i="20"/>
  <c r="E9" i="20"/>
  <c r="G9" i="20"/>
  <c r="B10" i="20"/>
  <c r="C10" i="20"/>
  <c r="D10" i="20"/>
  <c r="E10" i="20"/>
  <c r="G10" i="20"/>
  <c r="B11" i="20"/>
  <c r="C11" i="20"/>
  <c r="D11" i="20"/>
  <c r="E11" i="20"/>
  <c r="G11" i="20"/>
  <c r="B12" i="20"/>
  <c r="C12" i="20"/>
  <c r="D12" i="20"/>
  <c r="E12" i="20"/>
  <c r="G12" i="20"/>
  <c r="Q12" i="20"/>
  <c r="B13" i="20"/>
  <c r="C13" i="20"/>
  <c r="D13" i="20"/>
  <c r="E13" i="20"/>
  <c r="G13" i="20"/>
  <c r="B14" i="20"/>
  <c r="C14" i="20"/>
  <c r="D14" i="20"/>
  <c r="E14" i="20"/>
  <c r="G14" i="20"/>
  <c r="B15" i="20"/>
  <c r="C15" i="20"/>
  <c r="D15" i="20"/>
  <c r="E15" i="20"/>
  <c r="G15" i="20"/>
  <c r="B16" i="20"/>
  <c r="C16" i="20"/>
  <c r="D16" i="20"/>
  <c r="E16" i="20"/>
  <c r="G16" i="20"/>
  <c r="Q16" i="20" s="1"/>
  <c r="B17" i="20"/>
  <c r="C17" i="20"/>
  <c r="D17" i="20"/>
  <c r="E17" i="20"/>
  <c r="G17" i="20"/>
  <c r="B18" i="20"/>
  <c r="C18" i="20"/>
  <c r="D18" i="20"/>
  <c r="E18" i="20"/>
  <c r="G18" i="20"/>
  <c r="B19" i="20"/>
  <c r="C19" i="20"/>
  <c r="D19" i="20"/>
  <c r="E19" i="20"/>
  <c r="G19" i="20"/>
  <c r="B20" i="20"/>
  <c r="C20" i="20"/>
  <c r="D20" i="20"/>
  <c r="E20" i="20"/>
  <c r="G20" i="20"/>
  <c r="Q20" i="20" s="1"/>
  <c r="B21" i="20"/>
  <c r="C21" i="20"/>
  <c r="D21" i="20"/>
  <c r="E21" i="20"/>
  <c r="G21" i="20"/>
  <c r="B22" i="20"/>
  <c r="C22" i="20"/>
  <c r="D22" i="20"/>
  <c r="E22" i="20"/>
  <c r="G22" i="20"/>
  <c r="B23" i="20"/>
  <c r="C23" i="20"/>
  <c r="D23" i="20"/>
  <c r="E23" i="20"/>
  <c r="G23" i="20"/>
  <c r="B24" i="20"/>
  <c r="C24" i="20"/>
  <c r="D24" i="20"/>
  <c r="E24" i="20"/>
  <c r="G24" i="20"/>
  <c r="Q24" i="20"/>
  <c r="B25" i="20"/>
  <c r="C25" i="20"/>
  <c r="D25" i="20"/>
  <c r="E25" i="20"/>
  <c r="G25" i="20"/>
  <c r="B26" i="20"/>
  <c r="C26" i="20"/>
  <c r="D26" i="20"/>
  <c r="E26" i="20"/>
  <c r="G26" i="20"/>
  <c r="B27" i="20"/>
  <c r="C27" i="20"/>
  <c r="D27" i="20"/>
  <c r="E27" i="20"/>
  <c r="G27" i="20"/>
  <c r="B28" i="20"/>
  <c r="C28" i="20"/>
  <c r="D28" i="20"/>
  <c r="E28" i="20"/>
  <c r="G28" i="20"/>
  <c r="Q28" i="20"/>
  <c r="B29" i="20"/>
  <c r="C29" i="20"/>
  <c r="D29" i="20"/>
  <c r="E29" i="20"/>
  <c r="G29" i="20"/>
  <c r="B30" i="20"/>
  <c r="C30" i="20"/>
  <c r="D30" i="20"/>
  <c r="E30" i="20"/>
  <c r="G30" i="20"/>
  <c r="B31" i="20"/>
  <c r="C31" i="20"/>
  <c r="D31" i="20"/>
  <c r="E31" i="20"/>
  <c r="G31" i="20"/>
  <c r="B32" i="20"/>
  <c r="C32" i="20"/>
  <c r="D32" i="20"/>
  <c r="E32" i="20"/>
  <c r="G32" i="20"/>
  <c r="Q32" i="20" s="1"/>
  <c r="B33" i="20"/>
  <c r="C33" i="20"/>
  <c r="D33" i="20"/>
  <c r="E33" i="20"/>
  <c r="G33" i="20"/>
  <c r="B34" i="20"/>
  <c r="C34" i="20"/>
  <c r="D34" i="20"/>
  <c r="E34" i="20"/>
  <c r="G34" i="20"/>
  <c r="B35" i="20"/>
  <c r="C35" i="20"/>
  <c r="D35" i="20"/>
  <c r="E35" i="20"/>
  <c r="G35" i="20"/>
  <c r="B36" i="20"/>
  <c r="C36" i="20"/>
  <c r="D36" i="20"/>
  <c r="E36" i="20"/>
  <c r="G36" i="20"/>
  <c r="Q36" i="20"/>
  <c r="B37" i="20"/>
  <c r="C37" i="20"/>
  <c r="D37" i="20"/>
  <c r="E37" i="20"/>
  <c r="B38" i="20"/>
  <c r="C38" i="20"/>
  <c r="D38" i="20"/>
  <c r="E38" i="20"/>
  <c r="G38" i="20"/>
  <c r="B39" i="20"/>
  <c r="C39" i="20"/>
  <c r="D39" i="20"/>
  <c r="E39" i="20"/>
  <c r="G39" i="20"/>
  <c r="B40" i="20"/>
  <c r="C40" i="20"/>
  <c r="D40" i="20"/>
  <c r="E40" i="20"/>
  <c r="G40" i="20"/>
  <c r="Q40" i="20"/>
  <c r="B41" i="20"/>
  <c r="C41" i="20"/>
  <c r="D41" i="20"/>
  <c r="E41" i="20"/>
  <c r="G41" i="20"/>
  <c r="B42" i="20"/>
  <c r="C42" i="20"/>
  <c r="D42" i="20"/>
  <c r="E42" i="20"/>
  <c r="G42" i="20"/>
  <c r="B43" i="20"/>
  <c r="C43" i="20"/>
  <c r="D43" i="20"/>
  <c r="E43" i="20"/>
  <c r="G43" i="20"/>
  <c r="B44" i="20"/>
  <c r="C44" i="20"/>
  <c r="D44" i="20"/>
  <c r="E44" i="20"/>
  <c r="G44" i="20"/>
  <c r="Q44" i="20"/>
  <c r="B45" i="20"/>
  <c r="C45" i="20"/>
  <c r="D45" i="20"/>
  <c r="E45" i="20"/>
  <c r="G45" i="20"/>
  <c r="B46" i="20"/>
  <c r="C46" i="20"/>
  <c r="D46" i="20"/>
  <c r="E46" i="20"/>
  <c r="G46" i="20"/>
  <c r="B47" i="20"/>
  <c r="C47" i="20"/>
  <c r="D47" i="20"/>
  <c r="E47" i="20"/>
  <c r="G47" i="20"/>
  <c r="B48" i="20"/>
  <c r="C48" i="20"/>
  <c r="D48" i="20"/>
  <c r="E48" i="20"/>
  <c r="G48" i="20"/>
  <c r="Q48" i="20"/>
  <c r="B49" i="20"/>
  <c r="C49" i="20"/>
  <c r="D49" i="20"/>
  <c r="E49" i="20"/>
  <c r="G49" i="20"/>
  <c r="B50" i="20"/>
  <c r="C50" i="20"/>
  <c r="D50" i="20"/>
  <c r="E50" i="20"/>
  <c r="G50" i="20"/>
  <c r="B51" i="20"/>
  <c r="C51" i="20"/>
  <c r="D51" i="20"/>
  <c r="E51" i="20"/>
  <c r="G51" i="20"/>
  <c r="B52" i="20"/>
  <c r="C52" i="20"/>
  <c r="D52" i="20"/>
  <c r="E52" i="20"/>
  <c r="G52" i="20"/>
  <c r="Q52" i="20" s="1"/>
  <c r="B53" i="20"/>
  <c r="C53" i="20"/>
  <c r="D53" i="20"/>
  <c r="E53" i="20"/>
  <c r="G53" i="20"/>
  <c r="B54" i="20"/>
  <c r="C54" i="20"/>
  <c r="D54" i="20"/>
  <c r="E54" i="20"/>
  <c r="G54" i="20"/>
  <c r="B55" i="20"/>
  <c r="C55" i="20"/>
  <c r="D55" i="20"/>
  <c r="E55" i="20"/>
  <c r="G55" i="20"/>
  <c r="B56" i="20"/>
  <c r="C56" i="20"/>
  <c r="D56" i="20"/>
  <c r="E56" i="20"/>
  <c r="G56" i="20"/>
  <c r="Q56" i="20"/>
  <c r="B57" i="20"/>
  <c r="C57" i="20"/>
  <c r="D57" i="20"/>
  <c r="E57" i="20"/>
  <c r="G57" i="20"/>
  <c r="B58" i="20"/>
  <c r="C58" i="20"/>
  <c r="D58" i="20"/>
  <c r="E58" i="20"/>
  <c r="G58" i="20"/>
  <c r="B59" i="20"/>
  <c r="C59" i="20"/>
  <c r="D59" i="20"/>
  <c r="E59" i="20"/>
  <c r="G59" i="20"/>
  <c r="B60" i="20"/>
  <c r="C60" i="20"/>
  <c r="D60" i="20"/>
  <c r="E60" i="20"/>
  <c r="G60" i="20"/>
  <c r="Q60" i="20"/>
  <c r="B61" i="20"/>
  <c r="C61" i="20"/>
  <c r="D61" i="20"/>
  <c r="E61" i="20"/>
  <c r="G61" i="20"/>
  <c r="B62" i="20"/>
  <c r="C62" i="20"/>
  <c r="D62" i="20"/>
  <c r="E62" i="20"/>
  <c r="G62" i="20"/>
  <c r="B63" i="20"/>
  <c r="C63" i="20"/>
  <c r="D63" i="20"/>
  <c r="E63" i="20"/>
  <c r="G63" i="20"/>
  <c r="B64" i="20"/>
  <c r="C64" i="20"/>
  <c r="D64" i="20"/>
  <c r="E64" i="20"/>
  <c r="G64" i="20"/>
  <c r="Q64" i="20"/>
  <c r="B65" i="20"/>
  <c r="C65" i="20"/>
  <c r="D65" i="20"/>
  <c r="E65" i="20"/>
  <c r="G65" i="20"/>
  <c r="B66" i="20"/>
  <c r="C66" i="20"/>
  <c r="D66" i="20"/>
  <c r="E66" i="20"/>
  <c r="G66" i="20"/>
  <c r="B67" i="20"/>
  <c r="C67" i="20"/>
  <c r="D67" i="20"/>
  <c r="E67" i="20"/>
  <c r="G67" i="20"/>
  <c r="B68" i="20"/>
  <c r="C68" i="20"/>
  <c r="D68" i="20"/>
  <c r="E68" i="20"/>
  <c r="G68" i="20"/>
  <c r="Q68" i="20" s="1"/>
  <c r="B69" i="20"/>
  <c r="C69" i="20"/>
  <c r="D69" i="20"/>
  <c r="E69" i="20"/>
  <c r="G69" i="20"/>
  <c r="B70" i="20"/>
  <c r="C70" i="20"/>
  <c r="D70" i="20"/>
  <c r="E70" i="20"/>
  <c r="G70" i="20"/>
  <c r="B71" i="20"/>
  <c r="C71" i="20"/>
  <c r="D71" i="20"/>
  <c r="E71" i="20"/>
  <c r="G71" i="20"/>
  <c r="B72" i="20"/>
  <c r="C72" i="20"/>
  <c r="D72" i="20"/>
  <c r="E72" i="20"/>
  <c r="G72" i="20"/>
  <c r="Q72" i="20"/>
  <c r="B73" i="20"/>
  <c r="C73" i="20"/>
  <c r="D73" i="20"/>
  <c r="E73" i="20"/>
  <c r="G73" i="20"/>
  <c r="B74" i="20"/>
  <c r="C74" i="20"/>
  <c r="D74" i="20"/>
  <c r="E74" i="20"/>
  <c r="G74" i="20"/>
  <c r="B75" i="20"/>
  <c r="C75" i="20"/>
  <c r="D75" i="20"/>
  <c r="E75" i="20"/>
  <c r="G75" i="20"/>
  <c r="B76" i="20"/>
  <c r="C76" i="20"/>
  <c r="D76" i="20"/>
  <c r="E76" i="20"/>
  <c r="G76" i="20"/>
  <c r="Q76" i="20"/>
  <c r="B77" i="20"/>
  <c r="C77" i="20"/>
  <c r="D77" i="20"/>
  <c r="E77" i="20"/>
  <c r="G77" i="20"/>
  <c r="B78" i="20"/>
  <c r="C78" i="20"/>
  <c r="D78" i="20"/>
  <c r="E78" i="20"/>
  <c r="G78" i="20"/>
  <c r="B79" i="20"/>
  <c r="C79" i="20"/>
  <c r="D79" i="20"/>
  <c r="E79" i="20"/>
  <c r="G79" i="20"/>
  <c r="B80" i="20"/>
  <c r="C80" i="20"/>
  <c r="D80" i="20"/>
  <c r="E80" i="20"/>
  <c r="G80" i="20"/>
  <c r="Q80" i="20"/>
  <c r="B81" i="20"/>
  <c r="C81" i="20"/>
  <c r="D81" i="20"/>
  <c r="E81" i="20"/>
  <c r="G81" i="20"/>
  <c r="B82" i="20"/>
  <c r="C82" i="20"/>
  <c r="D82" i="20"/>
  <c r="E82" i="20"/>
  <c r="G82" i="20"/>
  <c r="B83" i="20"/>
  <c r="C83" i="20"/>
  <c r="D83" i="20"/>
  <c r="E83" i="20"/>
  <c r="G83" i="20"/>
  <c r="B84" i="20"/>
  <c r="C84" i="20"/>
  <c r="D84" i="20"/>
  <c r="E84" i="20"/>
  <c r="G84" i="20"/>
  <c r="Q84" i="20" s="1"/>
  <c r="B85" i="20"/>
  <c r="C85" i="20"/>
  <c r="D85" i="20"/>
  <c r="E85" i="20"/>
  <c r="G85" i="20"/>
  <c r="B86" i="20"/>
  <c r="C86" i="20"/>
  <c r="D86" i="20"/>
  <c r="E86" i="20"/>
  <c r="G86" i="20"/>
  <c r="B87" i="20"/>
  <c r="C87" i="20"/>
  <c r="D87" i="20"/>
  <c r="E87" i="20"/>
  <c r="G87" i="20"/>
  <c r="B88" i="20"/>
  <c r="C88" i="20"/>
  <c r="D88" i="20"/>
  <c r="E88" i="20"/>
  <c r="G88" i="20"/>
  <c r="Q88" i="20" s="1"/>
  <c r="B89" i="20"/>
  <c r="C89" i="20"/>
  <c r="D89" i="20"/>
  <c r="E89" i="20"/>
  <c r="G89" i="20"/>
  <c r="B90" i="20"/>
  <c r="C90" i="20"/>
  <c r="D90" i="20"/>
  <c r="E90" i="20"/>
  <c r="G90" i="20"/>
  <c r="B91" i="20"/>
  <c r="C91" i="20"/>
  <c r="D91" i="20"/>
  <c r="E91" i="20"/>
  <c r="G91" i="20"/>
  <c r="B92" i="20"/>
  <c r="C92" i="20"/>
  <c r="D92" i="20"/>
  <c r="E92" i="20"/>
  <c r="G92" i="20"/>
  <c r="Q92" i="20"/>
  <c r="B93" i="20"/>
  <c r="C93" i="20"/>
  <c r="D93" i="20"/>
  <c r="E93" i="20"/>
  <c r="G93" i="20"/>
  <c r="B94" i="20"/>
  <c r="C94" i="20"/>
  <c r="D94" i="20"/>
  <c r="E94" i="20"/>
  <c r="G94" i="20"/>
  <c r="B95" i="20"/>
  <c r="C95" i="20"/>
  <c r="D95" i="20"/>
  <c r="E95" i="20"/>
  <c r="G95" i="20"/>
  <c r="B96" i="20"/>
  <c r="C96" i="20"/>
  <c r="D96" i="20"/>
  <c r="E96" i="20"/>
  <c r="G96" i="20"/>
  <c r="Q96" i="20"/>
  <c r="B97" i="20"/>
  <c r="C97" i="20"/>
  <c r="D97" i="20"/>
  <c r="E97" i="20"/>
  <c r="G97" i="20"/>
  <c r="B98" i="20"/>
  <c r="C98" i="20"/>
  <c r="D98" i="20"/>
  <c r="E98" i="20"/>
  <c r="G98" i="20"/>
  <c r="B99" i="20"/>
  <c r="C99" i="20"/>
  <c r="D99" i="20"/>
  <c r="E99" i="20"/>
  <c r="G99" i="20"/>
  <c r="B100" i="20"/>
  <c r="C100" i="20"/>
  <c r="D100" i="20"/>
  <c r="E100" i="20"/>
  <c r="G100" i="20"/>
  <c r="Q100" i="20" s="1"/>
  <c r="G6" i="20"/>
  <c r="E6" i="20"/>
  <c r="D6" i="20"/>
  <c r="C6" i="20"/>
  <c r="B6" i="20"/>
  <c r="E9" i="25"/>
  <c r="E100" i="25"/>
  <c r="D100" i="25"/>
  <c r="C100" i="25"/>
  <c r="B100" i="25"/>
  <c r="E99" i="25"/>
  <c r="D99" i="25"/>
  <c r="C99" i="25"/>
  <c r="B99" i="25"/>
  <c r="E98" i="25"/>
  <c r="D98" i="25"/>
  <c r="C98" i="25"/>
  <c r="B98" i="25"/>
  <c r="E97" i="25"/>
  <c r="D97" i="25"/>
  <c r="C97" i="25"/>
  <c r="B97" i="25"/>
  <c r="E96" i="25"/>
  <c r="D96" i="25"/>
  <c r="C96" i="25"/>
  <c r="B96" i="25"/>
  <c r="E95" i="25"/>
  <c r="D95" i="25"/>
  <c r="C95" i="25"/>
  <c r="B95" i="25"/>
  <c r="E94" i="25"/>
  <c r="D94" i="25"/>
  <c r="C94" i="25"/>
  <c r="B94" i="25"/>
  <c r="E93" i="25"/>
  <c r="D93" i="25"/>
  <c r="C93" i="25"/>
  <c r="B93" i="25"/>
  <c r="E92" i="25"/>
  <c r="D92" i="25"/>
  <c r="C92" i="25"/>
  <c r="B92" i="25"/>
  <c r="E91" i="25"/>
  <c r="D91" i="25"/>
  <c r="C91" i="25"/>
  <c r="B91" i="25"/>
  <c r="E90" i="25"/>
  <c r="D90" i="25"/>
  <c r="C90" i="25"/>
  <c r="B90" i="25"/>
  <c r="E89" i="25"/>
  <c r="D89" i="25"/>
  <c r="C89" i="25"/>
  <c r="B89" i="25"/>
  <c r="E88" i="25"/>
  <c r="D88" i="25"/>
  <c r="C88" i="25"/>
  <c r="B88" i="25"/>
  <c r="E87" i="25"/>
  <c r="D87" i="25"/>
  <c r="C87" i="25"/>
  <c r="B87" i="25"/>
  <c r="E86" i="25"/>
  <c r="D86" i="25"/>
  <c r="C86" i="25"/>
  <c r="B86" i="25"/>
  <c r="E85" i="25"/>
  <c r="D85" i="25"/>
  <c r="C85" i="25"/>
  <c r="B85" i="25"/>
  <c r="E84" i="25"/>
  <c r="D84" i="25"/>
  <c r="C84" i="25"/>
  <c r="B84" i="25"/>
  <c r="E83" i="25"/>
  <c r="D83" i="25"/>
  <c r="C83" i="25"/>
  <c r="B83" i="25"/>
  <c r="E82" i="25"/>
  <c r="D82" i="25"/>
  <c r="C82" i="25"/>
  <c r="B82" i="25"/>
  <c r="E81" i="25"/>
  <c r="D81" i="25"/>
  <c r="C81" i="25"/>
  <c r="B81" i="25"/>
  <c r="E80" i="25"/>
  <c r="D80" i="25"/>
  <c r="C80" i="25"/>
  <c r="B80" i="25"/>
  <c r="E79" i="25"/>
  <c r="D79" i="25"/>
  <c r="C79" i="25"/>
  <c r="B79" i="25"/>
  <c r="E78" i="25"/>
  <c r="D78" i="25"/>
  <c r="C78" i="25"/>
  <c r="B78" i="25"/>
  <c r="E77" i="25"/>
  <c r="D77" i="25"/>
  <c r="C77" i="25"/>
  <c r="B77" i="25"/>
  <c r="E76" i="25"/>
  <c r="D76" i="25"/>
  <c r="C76" i="25"/>
  <c r="B76" i="25"/>
  <c r="E75" i="25"/>
  <c r="D75" i="25"/>
  <c r="C75" i="25"/>
  <c r="B75" i="25"/>
  <c r="E74" i="25"/>
  <c r="D74" i="25"/>
  <c r="C74" i="25"/>
  <c r="B74" i="25"/>
  <c r="E73" i="25"/>
  <c r="D73" i="25"/>
  <c r="C73" i="25"/>
  <c r="B73" i="25"/>
  <c r="E72" i="25"/>
  <c r="D72" i="25"/>
  <c r="C72" i="25"/>
  <c r="B72" i="25"/>
  <c r="E71" i="25"/>
  <c r="D71" i="25"/>
  <c r="C71" i="25"/>
  <c r="B71" i="25"/>
  <c r="E70" i="25"/>
  <c r="D70" i="25"/>
  <c r="C70" i="25"/>
  <c r="B70" i="25"/>
  <c r="E69" i="25"/>
  <c r="D69" i="25"/>
  <c r="C69" i="25"/>
  <c r="B69" i="25"/>
  <c r="E68" i="25"/>
  <c r="D68" i="25"/>
  <c r="C68" i="25"/>
  <c r="B68" i="25"/>
  <c r="E67" i="25"/>
  <c r="D67" i="25"/>
  <c r="C67" i="25"/>
  <c r="B67" i="25"/>
  <c r="E66" i="25"/>
  <c r="D66" i="25"/>
  <c r="C66" i="25"/>
  <c r="B66" i="25"/>
  <c r="E65" i="25"/>
  <c r="D65" i="25"/>
  <c r="C65" i="25"/>
  <c r="B65" i="25"/>
  <c r="E64" i="25"/>
  <c r="D64" i="25"/>
  <c r="C64" i="25"/>
  <c r="B64" i="25"/>
  <c r="E63" i="25"/>
  <c r="D63" i="25"/>
  <c r="C63" i="25"/>
  <c r="B63" i="25"/>
  <c r="E62" i="25"/>
  <c r="D62" i="25"/>
  <c r="C62" i="25"/>
  <c r="B62" i="25"/>
  <c r="E61" i="25"/>
  <c r="D61" i="25"/>
  <c r="C61" i="25"/>
  <c r="B61" i="25"/>
  <c r="E60" i="25"/>
  <c r="D60" i="25"/>
  <c r="C60" i="25"/>
  <c r="B60" i="25"/>
  <c r="E59" i="25"/>
  <c r="D59" i="25"/>
  <c r="C59" i="25"/>
  <c r="B59" i="25"/>
  <c r="E58" i="25"/>
  <c r="D58" i="25"/>
  <c r="C58" i="25"/>
  <c r="B58" i="25"/>
  <c r="E57" i="25"/>
  <c r="D57" i="25"/>
  <c r="C57" i="25"/>
  <c r="B57" i="25"/>
  <c r="E56" i="25"/>
  <c r="D56" i="25"/>
  <c r="C56" i="25"/>
  <c r="B56" i="25"/>
  <c r="E55" i="25"/>
  <c r="D55" i="25"/>
  <c r="C55" i="25"/>
  <c r="B55" i="25"/>
  <c r="E54" i="25"/>
  <c r="D54" i="25"/>
  <c r="C54" i="25"/>
  <c r="B54" i="25"/>
  <c r="E53" i="25"/>
  <c r="D53" i="25"/>
  <c r="C53" i="25"/>
  <c r="B53" i="25"/>
  <c r="E52" i="25"/>
  <c r="D52" i="25"/>
  <c r="C52" i="25"/>
  <c r="B52" i="25"/>
  <c r="E51" i="25"/>
  <c r="D51" i="25"/>
  <c r="C51" i="25"/>
  <c r="B51" i="25"/>
  <c r="E50" i="25"/>
  <c r="D50" i="25"/>
  <c r="C50" i="25"/>
  <c r="B50" i="25"/>
  <c r="E49" i="25"/>
  <c r="D49" i="25"/>
  <c r="C49" i="25"/>
  <c r="B49" i="25"/>
  <c r="E48" i="25"/>
  <c r="D48" i="25"/>
  <c r="C48" i="25"/>
  <c r="B48" i="25"/>
  <c r="E47" i="25"/>
  <c r="D47" i="25"/>
  <c r="C47" i="25"/>
  <c r="B47" i="25"/>
  <c r="E46" i="25"/>
  <c r="D46" i="25"/>
  <c r="C46" i="25"/>
  <c r="B46" i="25"/>
  <c r="E45" i="25"/>
  <c r="D45" i="25"/>
  <c r="C45" i="25"/>
  <c r="B45" i="25"/>
  <c r="E44" i="25"/>
  <c r="D44" i="25"/>
  <c r="C44" i="25"/>
  <c r="B44" i="25"/>
  <c r="E43" i="25"/>
  <c r="D43" i="25"/>
  <c r="C43" i="25"/>
  <c r="B43" i="25"/>
  <c r="E42" i="25"/>
  <c r="D42" i="25"/>
  <c r="C42" i="25"/>
  <c r="B42" i="25"/>
  <c r="E41" i="25"/>
  <c r="D41" i="25"/>
  <c r="C41" i="25"/>
  <c r="B41" i="25"/>
  <c r="E40" i="25"/>
  <c r="D40" i="25"/>
  <c r="C40" i="25"/>
  <c r="B40" i="25"/>
  <c r="E39" i="25"/>
  <c r="D39" i="25"/>
  <c r="C39" i="25"/>
  <c r="B39" i="25"/>
  <c r="E38" i="25"/>
  <c r="D38" i="25"/>
  <c r="C38" i="25"/>
  <c r="B38" i="25"/>
  <c r="E37" i="25"/>
  <c r="D37" i="25"/>
  <c r="C37" i="25"/>
  <c r="B37" i="25"/>
  <c r="E36" i="25"/>
  <c r="D36" i="25"/>
  <c r="C36" i="25"/>
  <c r="B36" i="25"/>
  <c r="E35" i="25"/>
  <c r="D35" i="25"/>
  <c r="C35" i="25"/>
  <c r="B35" i="25"/>
  <c r="E34" i="25"/>
  <c r="D34" i="25"/>
  <c r="C34" i="25"/>
  <c r="B34" i="25"/>
  <c r="E33" i="25"/>
  <c r="D33" i="25"/>
  <c r="C33" i="25"/>
  <c r="B33" i="25"/>
  <c r="E32" i="25"/>
  <c r="D32" i="25"/>
  <c r="C32" i="25"/>
  <c r="B32" i="25"/>
  <c r="E31" i="25"/>
  <c r="D31" i="25"/>
  <c r="C31" i="25"/>
  <c r="B31" i="25"/>
  <c r="E30" i="25"/>
  <c r="D30" i="25"/>
  <c r="C30" i="25"/>
  <c r="B30" i="25"/>
  <c r="E29" i="25"/>
  <c r="D29" i="25"/>
  <c r="C29" i="25"/>
  <c r="B29" i="25"/>
  <c r="E28" i="25"/>
  <c r="D28" i="25"/>
  <c r="C28" i="25"/>
  <c r="B28" i="25"/>
  <c r="E27" i="25"/>
  <c r="D27" i="25"/>
  <c r="C27" i="25"/>
  <c r="B27" i="25"/>
  <c r="E26" i="25"/>
  <c r="D26" i="25"/>
  <c r="C26" i="25"/>
  <c r="B26" i="25"/>
  <c r="E25" i="25"/>
  <c r="D25" i="25"/>
  <c r="C25" i="25"/>
  <c r="B25" i="25"/>
  <c r="E24" i="25"/>
  <c r="D24" i="25"/>
  <c r="C24" i="25"/>
  <c r="B24" i="25"/>
  <c r="E23" i="25"/>
  <c r="D23" i="25"/>
  <c r="C23" i="25"/>
  <c r="B23" i="25"/>
  <c r="E22" i="25"/>
  <c r="D22" i="25"/>
  <c r="C22" i="25"/>
  <c r="B22" i="25"/>
  <c r="E21" i="25"/>
  <c r="D21" i="25"/>
  <c r="C21" i="25"/>
  <c r="B21" i="25"/>
  <c r="E20" i="25"/>
  <c r="D20" i="25"/>
  <c r="C20" i="25"/>
  <c r="B20" i="25"/>
  <c r="E19" i="25"/>
  <c r="D19" i="25"/>
  <c r="C19" i="25"/>
  <c r="B19" i="25"/>
  <c r="E18" i="25"/>
  <c r="D18" i="25"/>
  <c r="C18" i="25"/>
  <c r="B18" i="25"/>
  <c r="E17" i="25"/>
  <c r="D17" i="25"/>
  <c r="C17" i="25"/>
  <c r="B17" i="25"/>
  <c r="E16" i="25"/>
  <c r="D16" i="25"/>
  <c r="C16" i="25"/>
  <c r="B16" i="25"/>
  <c r="E15" i="25"/>
  <c r="D15" i="25"/>
  <c r="C15" i="25"/>
  <c r="B15" i="25"/>
  <c r="E14" i="25"/>
  <c r="D14" i="25"/>
  <c r="C14" i="25"/>
  <c r="B14" i="25"/>
  <c r="E13" i="25"/>
  <c r="D13" i="25"/>
  <c r="C13" i="25"/>
  <c r="B13" i="25"/>
  <c r="E12" i="25"/>
  <c r="D12" i="25"/>
  <c r="C12" i="25"/>
  <c r="B12" i="25"/>
  <c r="E11" i="25"/>
  <c r="D11" i="25"/>
  <c r="C11" i="25"/>
  <c r="B11" i="25"/>
  <c r="E10" i="25"/>
  <c r="D10" i="25"/>
  <c r="C10" i="25"/>
  <c r="B10" i="25"/>
  <c r="D9" i="25"/>
  <c r="C9" i="25"/>
  <c r="B9" i="25"/>
  <c r="E8" i="25"/>
  <c r="E7" i="25"/>
  <c r="D8" i="25"/>
  <c r="D7" i="25"/>
  <c r="C8" i="25"/>
  <c r="C7" i="25"/>
  <c r="B8" i="25"/>
  <c r="B7" i="25"/>
  <c r="E6" i="25"/>
  <c r="D6" i="25"/>
  <c r="C6" i="25"/>
  <c r="B6" i="25"/>
  <c r="E5" i="13"/>
  <c r="E5" i="25"/>
  <c r="C9" i="28" s="1"/>
  <c r="G100" i="13"/>
  <c r="G99" i="13"/>
  <c r="G98" i="13"/>
  <c r="G97" i="13"/>
  <c r="G96" i="13"/>
  <c r="G95" i="13"/>
  <c r="G94" i="13"/>
  <c r="G93" i="13"/>
  <c r="G92" i="13"/>
  <c r="G91" i="13"/>
  <c r="G90" i="13"/>
  <c r="G89" i="13"/>
  <c r="G88" i="13"/>
  <c r="G87" i="13"/>
  <c r="G86" i="13"/>
  <c r="G85" i="13"/>
  <c r="G84" i="13"/>
  <c r="G83" i="13"/>
  <c r="G82" i="13"/>
  <c r="G81" i="13"/>
  <c r="G80" i="13"/>
  <c r="G79" i="13"/>
  <c r="G78" i="13"/>
  <c r="G77" i="13"/>
  <c r="G76" i="13"/>
  <c r="G75" i="13"/>
  <c r="G74" i="13"/>
  <c r="G73" i="13"/>
  <c r="G72" i="13"/>
  <c r="G71" i="13"/>
  <c r="G70" i="13"/>
  <c r="G69" i="13"/>
  <c r="G68" i="13"/>
  <c r="G67" i="13"/>
  <c r="G66" i="13"/>
  <c r="G65" i="13"/>
  <c r="G64" i="13"/>
  <c r="G63" i="13"/>
  <c r="G62" i="13"/>
  <c r="G61" i="13"/>
  <c r="G60" i="13"/>
  <c r="G59" i="13"/>
  <c r="G58" i="13"/>
  <c r="G57" i="13"/>
  <c r="G56" i="13"/>
  <c r="G55" i="13"/>
  <c r="G54" i="13"/>
  <c r="G53" i="13"/>
  <c r="G52" i="13"/>
  <c r="G51" i="13"/>
  <c r="G50" i="13"/>
  <c r="G49" i="13"/>
  <c r="G48" i="13"/>
  <c r="G47" i="13"/>
  <c r="G46" i="13"/>
  <c r="G45" i="13"/>
  <c r="G44" i="13"/>
  <c r="G43" i="13"/>
  <c r="G42" i="13"/>
  <c r="G41" i="13"/>
  <c r="G40" i="13"/>
  <c r="G39" i="13"/>
  <c r="G38" i="13"/>
  <c r="G37" i="13"/>
  <c r="G36" i="13"/>
  <c r="G35" i="13"/>
  <c r="G34" i="13"/>
  <c r="G33" i="13"/>
  <c r="G32" i="13"/>
  <c r="G31" i="13"/>
  <c r="G30" i="13"/>
  <c r="G29" i="13"/>
  <c r="G28" i="13"/>
  <c r="G27" i="13"/>
  <c r="G26" i="13"/>
  <c r="G25" i="13"/>
  <c r="G24" i="13"/>
  <c r="G23" i="13"/>
  <c r="G22" i="13"/>
  <c r="G21" i="13"/>
  <c r="G20" i="13"/>
  <c r="G19" i="13"/>
  <c r="G18" i="13"/>
  <c r="G17" i="13"/>
  <c r="G16" i="13"/>
  <c r="G15" i="13"/>
  <c r="G14" i="13"/>
  <c r="G13" i="13"/>
  <c r="G12" i="13"/>
  <c r="G11" i="13"/>
  <c r="G10" i="13"/>
  <c r="G9" i="13"/>
  <c r="G8" i="13"/>
  <c r="G7" i="13"/>
  <c r="G6" i="13"/>
  <c r="F100" i="13" a="1"/>
  <c r="F99" i="13" a="1"/>
  <c r="F98" i="13" a="1"/>
  <c r="F97" i="13" a="1"/>
  <c r="F96" i="13" a="1"/>
  <c r="F95" i="13" a="1"/>
  <c r="F94" i="13" a="1"/>
  <c r="F93" i="13" a="1"/>
  <c r="F92" i="13" a="1"/>
  <c r="F91" i="13" a="1"/>
  <c r="F90" i="13" a="1"/>
  <c r="F89" i="13" a="1"/>
  <c r="F88" i="13" a="1"/>
  <c r="F87" i="13" a="1"/>
  <c r="F86" i="13" a="1"/>
  <c r="F85" i="13" a="1"/>
  <c r="F84" i="13" a="1"/>
  <c r="F83" i="13" a="1"/>
  <c r="F82" i="13" a="1"/>
  <c r="F81" i="13" a="1"/>
  <c r="F80" i="13" a="1"/>
  <c r="F79" i="13" a="1"/>
  <c r="F78" i="13" a="1"/>
  <c r="F77" i="13" a="1"/>
  <c r="F76" i="13" a="1"/>
  <c r="F75" i="13" a="1"/>
  <c r="F74" i="13" a="1"/>
  <c r="F73" i="13" a="1"/>
  <c r="F72" i="13" a="1"/>
  <c r="F71" i="13" a="1"/>
  <c r="F70" i="13" a="1"/>
  <c r="F69" i="13" a="1"/>
  <c r="F68" i="13" a="1"/>
  <c r="F67" i="13" a="1"/>
  <c r="F66" i="13" a="1"/>
  <c r="F65" i="13" a="1"/>
  <c r="F64" i="13" a="1"/>
  <c r="F63" i="13" a="1"/>
  <c r="F62" i="13" a="1"/>
  <c r="F61" i="13" a="1"/>
  <c r="F60" i="13" a="1"/>
  <c r="F59" i="13" a="1"/>
  <c r="F58" i="13" a="1"/>
  <c r="F57" i="13" a="1"/>
  <c r="F56" i="13" a="1"/>
  <c r="F55" i="13" a="1"/>
  <c r="F54" i="13" a="1"/>
  <c r="F53" i="13" a="1"/>
  <c r="F52" i="13" a="1"/>
  <c r="F51" i="13" a="1"/>
  <c r="F50" i="13" a="1"/>
  <c r="F49" i="13" a="1"/>
  <c r="F48" i="13" a="1"/>
  <c r="F47" i="13" a="1"/>
  <c r="F46" i="13" a="1"/>
  <c r="F45" i="13" a="1"/>
  <c r="F44" i="13" a="1"/>
  <c r="F43" i="13" a="1"/>
  <c r="F42" i="13" a="1"/>
  <c r="F41" i="13" a="1"/>
  <c r="F40" i="13" a="1"/>
  <c r="F39" i="13" a="1"/>
  <c r="F38" i="13" a="1"/>
  <c r="F37" i="13" a="1"/>
  <c r="F36" i="13" a="1"/>
  <c r="F35" i="13" a="1"/>
  <c r="F34" i="13" a="1"/>
  <c r="F33" i="13" a="1"/>
  <c r="F32" i="13" a="1"/>
  <c r="F31" i="13" a="1"/>
  <c r="F30" i="13" a="1"/>
  <c r="F29" i="13" a="1"/>
  <c r="F28" i="13" a="1"/>
  <c r="F27" i="13" a="1"/>
  <c r="F26" i="13" a="1"/>
  <c r="F25" i="13" a="1"/>
  <c r="F24" i="13" a="1"/>
  <c r="F23" i="13" a="1"/>
  <c r="F22" i="13" a="1"/>
  <c r="F21" i="13" a="1"/>
  <c r="F20" i="13" a="1"/>
  <c r="F19" i="13" a="1"/>
  <c r="F18" i="13" a="1"/>
  <c r="F17" i="13" a="1"/>
  <c r="F16" i="13" a="1"/>
  <c r="F15" i="13" a="1"/>
  <c r="F14" i="13" a="1"/>
  <c r="F13" i="13" a="1"/>
  <c r="F12" i="13" a="1"/>
  <c r="F11" i="13" a="1"/>
  <c r="F10" i="13" a="1"/>
  <c r="F9" i="13" a="1"/>
  <c r="F8" i="13" a="1"/>
  <c r="F7" i="13" a="1"/>
  <c r="F6" i="13" a="1"/>
  <c r="U100" i="10"/>
  <c r="U99" i="10"/>
  <c r="U98" i="10"/>
  <c r="U97" i="10"/>
  <c r="U96" i="10"/>
  <c r="U95" i="10"/>
  <c r="U94" i="10"/>
  <c r="U93" i="10"/>
  <c r="U92" i="10"/>
  <c r="U91" i="10"/>
  <c r="U90" i="10"/>
  <c r="U89" i="10"/>
  <c r="U88" i="10"/>
  <c r="U87" i="10"/>
  <c r="U86" i="10"/>
  <c r="U85" i="10"/>
  <c r="U84" i="10"/>
  <c r="U83" i="10"/>
  <c r="U82" i="10"/>
  <c r="U81" i="10"/>
  <c r="U80" i="10"/>
  <c r="U79" i="10"/>
  <c r="U78" i="10"/>
  <c r="U77" i="10"/>
  <c r="U76" i="10"/>
  <c r="U75" i="10"/>
  <c r="U74" i="10"/>
  <c r="U73" i="10"/>
  <c r="U72" i="10"/>
  <c r="U71" i="10"/>
  <c r="U70" i="10"/>
  <c r="U69" i="10"/>
  <c r="U68" i="10"/>
  <c r="U67" i="10"/>
  <c r="U66" i="10"/>
  <c r="U65" i="10"/>
  <c r="U64" i="10"/>
  <c r="U63" i="10"/>
  <c r="U62" i="10"/>
  <c r="U61" i="10"/>
  <c r="U60" i="10"/>
  <c r="U59" i="10"/>
  <c r="U58" i="10"/>
  <c r="U57" i="10"/>
  <c r="U56" i="10"/>
  <c r="U55" i="10"/>
  <c r="U54" i="10"/>
  <c r="U53" i="10"/>
  <c r="U52" i="10"/>
  <c r="U51" i="10"/>
  <c r="U50" i="10"/>
  <c r="U49" i="10"/>
  <c r="U48" i="10"/>
  <c r="U47" i="10"/>
  <c r="U46" i="10"/>
  <c r="U45" i="10"/>
  <c r="U44" i="10"/>
  <c r="U43" i="10"/>
  <c r="U42" i="10"/>
  <c r="U41" i="10"/>
  <c r="U40" i="10"/>
  <c r="U39" i="10"/>
  <c r="U38" i="10"/>
  <c r="U37" i="10"/>
  <c r="U36" i="10"/>
  <c r="U35" i="10"/>
  <c r="U34" i="10"/>
  <c r="U33" i="10"/>
  <c r="U32" i="10"/>
  <c r="U31" i="10"/>
  <c r="U30" i="10"/>
  <c r="U29" i="10"/>
  <c r="U28" i="10"/>
  <c r="U27" i="10"/>
  <c r="U26" i="10"/>
  <c r="U25" i="10"/>
  <c r="U24" i="10"/>
  <c r="U23" i="10"/>
  <c r="U22" i="10"/>
  <c r="U21" i="10"/>
  <c r="U20" i="10"/>
  <c r="U19" i="10"/>
  <c r="U18" i="10"/>
  <c r="U17" i="10"/>
  <c r="U16" i="10"/>
  <c r="U15" i="10"/>
  <c r="U14" i="10"/>
  <c r="U13" i="10"/>
  <c r="U12" i="10"/>
  <c r="U11" i="10"/>
  <c r="U8" i="10"/>
  <c r="U5" i="10"/>
  <c r="T100" i="10"/>
  <c r="T99" i="10"/>
  <c r="T98" i="10"/>
  <c r="T97" i="10"/>
  <c r="T96" i="10"/>
  <c r="T95" i="10"/>
  <c r="T94" i="10"/>
  <c r="T93" i="10"/>
  <c r="T92" i="10"/>
  <c r="T91" i="10"/>
  <c r="T90" i="10"/>
  <c r="T89" i="10"/>
  <c r="T88" i="10"/>
  <c r="T87" i="10"/>
  <c r="T86" i="10"/>
  <c r="T85" i="10"/>
  <c r="T84" i="10"/>
  <c r="T83" i="10"/>
  <c r="T82" i="10"/>
  <c r="T81" i="10"/>
  <c r="T80" i="10"/>
  <c r="T79" i="10"/>
  <c r="T78" i="10"/>
  <c r="T77" i="10"/>
  <c r="T76" i="10"/>
  <c r="T75" i="10"/>
  <c r="T74" i="10"/>
  <c r="T73" i="10"/>
  <c r="T72" i="10"/>
  <c r="T71" i="10"/>
  <c r="T70" i="10"/>
  <c r="T69" i="10"/>
  <c r="T68" i="10"/>
  <c r="T67" i="10"/>
  <c r="T66" i="10"/>
  <c r="T65" i="10"/>
  <c r="T64" i="10"/>
  <c r="T63" i="10"/>
  <c r="T62" i="10"/>
  <c r="T61" i="10"/>
  <c r="T60" i="10"/>
  <c r="T59" i="10"/>
  <c r="T58" i="10"/>
  <c r="T57" i="10"/>
  <c r="T56" i="10"/>
  <c r="T55" i="10"/>
  <c r="T54" i="10"/>
  <c r="T53" i="10"/>
  <c r="T52" i="10"/>
  <c r="T51" i="10"/>
  <c r="T50" i="10"/>
  <c r="T49" i="10"/>
  <c r="T48" i="10"/>
  <c r="T47" i="10"/>
  <c r="T46" i="10"/>
  <c r="T45" i="10"/>
  <c r="T44" i="10"/>
  <c r="T43" i="10"/>
  <c r="T42" i="10"/>
  <c r="T41" i="10"/>
  <c r="T40" i="10"/>
  <c r="T39" i="10"/>
  <c r="T38" i="10"/>
  <c r="T37" i="10"/>
  <c r="T36" i="10"/>
  <c r="T35" i="10"/>
  <c r="T34" i="10"/>
  <c r="T33" i="10"/>
  <c r="T32" i="10"/>
  <c r="T31" i="10"/>
  <c r="T30" i="10"/>
  <c r="T29" i="10"/>
  <c r="T28" i="10"/>
  <c r="T27" i="10"/>
  <c r="T26" i="10"/>
  <c r="T25" i="10"/>
  <c r="T24" i="10"/>
  <c r="T23" i="10"/>
  <c r="T22" i="10"/>
  <c r="T21" i="10"/>
  <c r="T20" i="10"/>
  <c r="T19" i="10"/>
  <c r="T18" i="10"/>
  <c r="T17" i="10"/>
  <c r="T16" i="10"/>
  <c r="T15" i="10"/>
  <c r="T14" i="10"/>
  <c r="T13" i="10"/>
  <c r="T12" i="10"/>
  <c r="T11" i="10"/>
  <c r="T10" i="10"/>
  <c r="T9" i="10"/>
  <c r="I100" i="13"/>
  <c r="T6" i="10"/>
  <c r="S100" i="23"/>
  <c r="S99" i="23"/>
  <c r="S98" i="23"/>
  <c r="S97" i="23"/>
  <c r="S96" i="23"/>
  <c r="S95" i="23"/>
  <c r="S94" i="23"/>
  <c r="S93" i="23"/>
  <c r="S92" i="23"/>
  <c r="S91" i="23"/>
  <c r="S90" i="23"/>
  <c r="S89" i="23"/>
  <c r="S88" i="23"/>
  <c r="S87" i="23"/>
  <c r="S86" i="23"/>
  <c r="S85" i="23"/>
  <c r="S84" i="23"/>
  <c r="S83" i="23"/>
  <c r="S82" i="23"/>
  <c r="S81" i="23"/>
  <c r="S80" i="23"/>
  <c r="S79" i="23"/>
  <c r="S78" i="23"/>
  <c r="S77" i="23"/>
  <c r="S76" i="23"/>
  <c r="S75" i="23"/>
  <c r="S74" i="23"/>
  <c r="S73" i="23"/>
  <c r="S72" i="23"/>
  <c r="S71" i="23"/>
  <c r="S70" i="23"/>
  <c r="S69" i="23"/>
  <c r="S68" i="23"/>
  <c r="S67" i="23"/>
  <c r="S66" i="23"/>
  <c r="S65" i="23"/>
  <c r="S64" i="23"/>
  <c r="S63" i="23"/>
  <c r="S62" i="23"/>
  <c r="S61" i="23"/>
  <c r="S60" i="23"/>
  <c r="S59" i="23"/>
  <c r="S58" i="23"/>
  <c r="S57" i="23"/>
  <c r="S56" i="23"/>
  <c r="S55" i="23"/>
  <c r="S54" i="23"/>
  <c r="S53" i="23"/>
  <c r="S52" i="23"/>
  <c r="S51" i="23"/>
  <c r="S50" i="23"/>
  <c r="S49" i="23"/>
  <c r="S48" i="23"/>
  <c r="S47" i="23"/>
  <c r="S46" i="23"/>
  <c r="S45" i="23"/>
  <c r="S44" i="23"/>
  <c r="S43" i="23"/>
  <c r="S42" i="23"/>
  <c r="S41" i="23"/>
  <c r="S40" i="23"/>
  <c r="S39" i="23"/>
  <c r="S38" i="23"/>
  <c r="S37" i="23"/>
  <c r="T36" i="23"/>
  <c r="S36" i="23"/>
  <c r="S35" i="23"/>
  <c r="T34" i="23"/>
  <c r="S34" i="23"/>
  <c r="S33" i="23"/>
  <c r="T32" i="23"/>
  <c r="S32" i="23"/>
  <c r="S31" i="23"/>
  <c r="T30" i="23"/>
  <c r="S30" i="23"/>
  <c r="S29" i="23"/>
  <c r="T28" i="23"/>
  <c r="S28" i="23"/>
  <c r="S27" i="23"/>
  <c r="T26" i="23"/>
  <c r="S26" i="23"/>
  <c r="S25" i="23"/>
  <c r="T24" i="23"/>
  <c r="S24" i="23"/>
  <c r="S23" i="23"/>
  <c r="T22" i="23"/>
  <c r="S22" i="23"/>
  <c r="S21" i="23"/>
  <c r="T20" i="23"/>
  <c r="S20" i="23"/>
  <c r="S19" i="23"/>
  <c r="T18" i="23"/>
  <c r="S18" i="23"/>
  <c r="S17" i="23"/>
  <c r="T16" i="23"/>
  <c r="S16" i="23"/>
  <c r="S15" i="23"/>
  <c r="T14" i="23"/>
  <c r="S14" i="23"/>
  <c r="S13" i="23"/>
  <c r="T12" i="23"/>
  <c r="S12" i="23"/>
  <c r="S11" i="23"/>
  <c r="S10" i="23"/>
  <c r="S9" i="23"/>
  <c r="T8" i="23"/>
  <c r="T7" i="23"/>
  <c r="S6" i="23"/>
  <c r="T5" i="23"/>
  <c r="L7" i="13"/>
  <c r="L100" i="10"/>
  <c r="M100" i="10" s="1"/>
  <c r="K100" i="23"/>
  <c r="T100" i="23"/>
  <c r="K99" i="23"/>
  <c r="T99" i="23"/>
  <c r="K98" i="23"/>
  <c r="T98" i="23"/>
  <c r="K97" i="23"/>
  <c r="T97" i="23"/>
  <c r="K96" i="23"/>
  <c r="T96" i="23"/>
  <c r="K95" i="23"/>
  <c r="T95" i="23"/>
  <c r="K94" i="23"/>
  <c r="T94" i="23"/>
  <c r="K93" i="23"/>
  <c r="T93" i="23"/>
  <c r="K92" i="23"/>
  <c r="T92" i="23"/>
  <c r="K91" i="23"/>
  <c r="T91" i="23"/>
  <c r="K90" i="23"/>
  <c r="T90" i="23"/>
  <c r="K89" i="23"/>
  <c r="T89" i="23"/>
  <c r="K88" i="23"/>
  <c r="T88" i="23"/>
  <c r="K87" i="23"/>
  <c r="T87" i="23"/>
  <c r="K86" i="23"/>
  <c r="T86" i="23"/>
  <c r="K85" i="23"/>
  <c r="T85" i="23"/>
  <c r="K84" i="23"/>
  <c r="T84" i="23"/>
  <c r="K83" i="23"/>
  <c r="T83" i="23"/>
  <c r="K82" i="23"/>
  <c r="T82" i="23"/>
  <c r="K81" i="23"/>
  <c r="T81" i="23"/>
  <c r="K80" i="23"/>
  <c r="T80" i="23"/>
  <c r="K79" i="23"/>
  <c r="T79" i="23"/>
  <c r="K78" i="23"/>
  <c r="T78" i="23"/>
  <c r="K77" i="23"/>
  <c r="T77" i="23"/>
  <c r="K76" i="23"/>
  <c r="T76" i="23"/>
  <c r="K75" i="23"/>
  <c r="T75" i="23"/>
  <c r="K74" i="23"/>
  <c r="T74" i="23"/>
  <c r="K73" i="23"/>
  <c r="T73" i="23"/>
  <c r="K72" i="23"/>
  <c r="T72" i="23"/>
  <c r="K71" i="23"/>
  <c r="T71" i="23"/>
  <c r="K70" i="23"/>
  <c r="T70" i="23"/>
  <c r="K69" i="23"/>
  <c r="T69" i="23"/>
  <c r="K68" i="23"/>
  <c r="T68" i="23"/>
  <c r="K67" i="23"/>
  <c r="T67" i="23"/>
  <c r="K66" i="23"/>
  <c r="T66" i="23"/>
  <c r="K65" i="23"/>
  <c r="T65" i="23"/>
  <c r="K64" i="23"/>
  <c r="T64" i="23"/>
  <c r="K63" i="23"/>
  <c r="T63" i="23"/>
  <c r="K62" i="23"/>
  <c r="T62" i="23"/>
  <c r="K61" i="23"/>
  <c r="T61" i="23"/>
  <c r="K60" i="23"/>
  <c r="T60" i="23"/>
  <c r="K59" i="23"/>
  <c r="T59" i="23"/>
  <c r="K58" i="23"/>
  <c r="T58" i="23"/>
  <c r="K57" i="23"/>
  <c r="T57" i="23"/>
  <c r="K56" i="23"/>
  <c r="T56" i="23"/>
  <c r="K55" i="23"/>
  <c r="T55" i="23"/>
  <c r="K54" i="23"/>
  <c r="T54" i="23"/>
  <c r="K53" i="23"/>
  <c r="T53" i="23"/>
  <c r="K52" i="23"/>
  <c r="T52" i="23"/>
  <c r="K51" i="23"/>
  <c r="T51" i="23"/>
  <c r="K50" i="23"/>
  <c r="T50" i="23"/>
  <c r="K49" i="23"/>
  <c r="T49" i="23"/>
  <c r="K48" i="23"/>
  <c r="T48" i="23"/>
  <c r="K47" i="23"/>
  <c r="T47" i="23"/>
  <c r="K46" i="23"/>
  <c r="T46" i="23"/>
  <c r="K45" i="23"/>
  <c r="T45" i="23"/>
  <c r="K44" i="23"/>
  <c r="T44" i="23"/>
  <c r="K43" i="23"/>
  <c r="T43" i="23"/>
  <c r="K42" i="23"/>
  <c r="T42" i="23"/>
  <c r="K41" i="23"/>
  <c r="T41" i="23"/>
  <c r="K40" i="23"/>
  <c r="T40" i="23"/>
  <c r="K39" i="23"/>
  <c r="T39" i="23"/>
  <c r="K38" i="23"/>
  <c r="T38" i="23"/>
  <c r="K37" i="23"/>
  <c r="T37" i="23"/>
  <c r="K36" i="23"/>
  <c r="K35" i="23"/>
  <c r="T35" i="23"/>
  <c r="K34" i="23"/>
  <c r="K33" i="23"/>
  <c r="T33" i="23"/>
  <c r="K32" i="23"/>
  <c r="K31" i="23"/>
  <c r="T31" i="23"/>
  <c r="K30" i="23"/>
  <c r="K29" i="23"/>
  <c r="T29" i="23"/>
  <c r="K28" i="23"/>
  <c r="K27" i="23"/>
  <c r="T27" i="23"/>
  <c r="K26" i="23"/>
  <c r="K25" i="23"/>
  <c r="T25" i="23"/>
  <c r="K24" i="23"/>
  <c r="K23" i="23"/>
  <c r="T23" i="23"/>
  <c r="K22" i="23"/>
  <c r="K21" i="23"/>
  <c r="T21" i="23"/>
  <c r="K20" i="23"/>
  <c r="K19" i="23"/>
  <c r="T19" i="23"/>
  <c r="K18" i="23"/>
  <c r="K17" i="23"/>
  <c r="T17" i="23"/>
  <c r="T15" i="23"/>
  <c r="T13" i="23"/>
  <c r="T11" i="23"/>
  <c r="T10" i="23"/>
  <c r="T9" i="23"/>
  <c r="S8" i="23"/>
  <c r="S7" i="23"/>
  <c r="T6" i="23"/>
  <c r="L6" i="13"/>
  <c r="S5" i="23"/>
  <c r="J6" i="13"/>
  <c r="L99" i="10"/>
  <c r="M99" i="10"/>
  <c r="L98" i="10"/>
  <c r="M98" i="10"/>
  <c r="L97" i="10"/>
  <c r="M97" i="10"/>
  <c r="L96" i="10"/>
  <c r="M96" i="10"/>
  <c r="L95" i="10"/>
  <c r="M95" i="10"/>
  <c r="L94" i="10"/>
  <c r="M94" i="10"/>
  <c r="L93" i="10"/>
  <c r="M93" i="10"/>
  <c r="L92" i="10"/>
  <c r="M92" i="10"/>
  <c r="L91" i="10"/>
  <c r="M91" i="10"/>
  <c r="L90" i="10"/>
  <c r="M90" i="10"/>
  <c r="L89" i="10"/>
  <c r="M89" i="10"/>
  <c r="L88" i="10"/>
  <c r="M88" i="10"/>
  <c r="L87" i="10"/>
  <c r="M87" i="10"/>
  <c r="L86" i="10"/>
  <c r="M86" i="10"/>
  <c r="L85" i="10"/>
  <c r="M85" i="10"/>
  <c r="L84" i="10"/>
  <c r="M84" i="10"/>
  <c r="L83" i="10"/>
  <c r="M83" i="10"/>
  <c r="L82" i="10"/>
  <c r="M82" i="10"/>
  <c r="L81" i="10"/>
  <c r="M81" i="10"/>
  <c r="L80" i="10"/>
  <c r="M80" i="10"/>
  <c r="L79" i="10"/>
  <c r="M79" i="10"/>
  <c r="L78" i="10"/>
  <c r="M78" i="10"/>
  <c r="L77" i="10"/>
  <c r="M77" i="10"/>
  <c r="L76" i="10"/>
  <c r="M76" i="10"/>
  <c r="L75" i="10"/>
  <c r="M75" i="10"/>
  <c r="L74" i="10"/>
  <c r="M74" i="10"/>
  <c r="L73" i="10"/>
  <c r="M73" i="10"/>
  <c r="L72" i="10"/>
  <c r="M72" i="10"/>
  <c r="L71" i="10"/>
  <c r="M71" i="10"/>
  <c r="L70" i="10"/>
  <c r="M70" i="10"/>
  <c r="L69" i="10"/>
  <c r="M69" i="10"/>
  <c r="L68" i="10"/>
  <c r="M68" i="10"/>
  <c r="L67" i="10"/>
  <c r="M67" i="10"/>
  <c r="L66" i="10"/>
  <c r="M66" i="10"/>
  <c r="L65" i="10"/>
  <c r="M65" i="10"/>
  <c r="L64" i="10"/>
  <c r="M64" i="10"/>
  <c r="L63" i="10"/>
  <c r="M63" i="10"/>
  <c r="L62" i="10"/>
  <c r="M62" i="10"/>
  <c r="L61" i="10"/>
  <c r="M61" i="10"/>
  <c r="L60" i="10"/>
  <c r="M60" i="10"/>
  <c r="L59" i="10"/>
  <c r="M59" i="10"/>
  <c r="L58" i="10"/>
  <c r="M58" i="10"/>
  <c r="L57" i="10"/>
  <c r="M57" i="10"/>
  <c r="L56" i="10"/>
  <c r="M56" i="10"/>
  <c r="L55" i="10"/>
  <c r="M55" i="10"/>
  <c r="L54" i="10"/>
  <c r="M54" i="10"/>
  <c r="L53" i="10"/>
  <c r="M53" i="10"/>
  <c r="L52" i="10"/>
  <c r="M52" i="10"/>
  <c r="L51" i="10"/>
  <c r="M51" i="10"/>
  <c r="L50" i="10"/>
  <c r="M50" i="10"/>
  <c r="L49" i="10"/>
  <c r="M49" i="10"/>
  <c r="L48" i="10"/>
  <c r="M48" i="10"/>
  <c r="L47" i="10"/>
  <c r="M47" i="10"/>
  <c r="L46" i="10"/>
  <c r="M46" i="10"/>
  <c r="L45" i="10"/>
  <c r="M45" i="10"/>
  <c r="L44" i="10"/>
  <c r="M44" i="10"/>
  <c r="L43" i="10"/>
  <c r="M43" i="10"/>
  <c r="L42" i="10"/>
  <c r="M42" i="10"/>
  <c r="L41" i="10"/>
  <c r="M41" i="10"/>
  <c r="L40" i="10"/>
  <c r="M40" i="10"/>
  <c r="L39" i="10"/>
  <c r="M39" i="10"/>
  <c r="L38" i="10"/>
  <c r="M38" i="10"/>
  <c r="L37" i="10"/>
  <c r="M37" i="10"/>
  <c r="L36" i="10"/>
  <c r="M36" i="10"/>
  <c r="L35" i="10"/>
  <c r="M35" i="10"/>
  <c r="L34" i="10"/>
  <c r="M34" i="10"/>
  <c r="L33" i="10"/>
  <c r="M33" i="10"/>
  <c r="L32" i="10"/>
  <c r="M32" i="10"/>
  <c r="L31" i="10"/>
  <c r="M31" i="10"/>
  <c r="L30" i="10"/>
  <c r="M30" i="10"/>
  <c r="L29" i="10"/>
  <c r="M29" i="10"/>
  <c r="L28" i="10"/>
  <c r="M28" i="10"/>
  <c r="L27" i="10"/>
  <c r="M27" i="10"/>
  <c r="L26" i="10"/>
  <c r="M26" i="10"/>
  <c r="L25" i="10"/>
  <c r="M25" i="10"/>
  <c r="L24" i="10"/>
  <c r="M24" i="10"/>
  <c r="L23" i="10"/>
  <c r="M23" i="10"/>
  <c r="L22" i="10"/>
  <c r="M22" i="10"/>
  <c r="L21" i="10"/>
  <c r="M21" i="10"/>
  <c r="L20" i="10"/>
  <c r="M20" i="10"/>
  <c r="L19" i="10"/>
  <c r="M19" i="10"/>
  <c r="L18" i="10"/>
  <c r="M18" i="10"/>
  <c r="L17" i="10"/>
  <c r="M17" i="10"/>
  <c r="L16" i="10"/>
  <c r="M16" i="10"/>
  <c r="L15" i="10"/>
  <c r="M15" i="10"/>
  <c r="L14" i="10"/>
  <c r="M14" i="10"/>
  <c r="L13" i="10"/>
  <c r="M13" i="10"/>
  <c r="L12" i="10"/>
  <c r="M12" i="10"/>
  <c r="L11" i="10"/>
  <c r="M11" i="10"/>
  <c r="L10" i="10"/>
  <c r="M10" i="10"/>
  <c r="U10" i="10"/>
  <c r="L9" i="10"/>
  <c r="M9" i="10" s="1"/>
  <c r="U9" i="10"/>
  <c r="L8" i="10"/>
  <c r="M8" i="10"/>
  <c r="T8" i="10"/>
  <c r="L7" i="10"/>
  <c r="M7" i="10"/>
  <c r="U7" i="10"/>
  <c r="T7" i="10"/>
  <c r="L100" i="5"/>
  <c r="L99" i="5"/>
  <c r="L98" i="5"/>
  <c r="L97" i="5"/>
  <c r="L96" i="5"/>
  <c r="L95" i="5"/>
  <c r="L94" i="5"/>
  <c r="L93" i="5"/>
  <c r="L92" i="5"/>
  <c r="L91" i="5"/>
  <c r="L90" i="5"/>
  <c r="L89" i="5"/>
  <c r="L88" i="5"/>
  <c r="L87" i="5"/>
  <c r="L86" i="5"/>
  <c r="L85" i="5"/>
  <c r="L84" i="5"/>
  <c r="L83" i="5"/>
  <c r="L82" i="5"/>
  <c r="L81" i="5"/>
  <c r="L80" i="5"/>
  <c r="L79" i="5"/>
  <c r="L78" i="5"/>
  <c r="L77" i="5"/>
  <c r="L76" i="5"/>
  <c r="L75" i="5"/>
  <c r="L74" i="5"/>
  <c r="L73" i="5"/>
  <c r="L72" i="5"/>
  <c r="L71" i="5"/>
  <c r="L70" i="5"/>
  <c r="L69" i="5"/>
  <c r="L68" i="5"/>
  <c r="L67" i="5"/>
  <c r="L66" i="5"/>
  <c r="L65" i="5"/>
  <c r="L64" i="5"/>
  <c r="L63" i="5"/>
  <c r="L62" i="5"/>
  <c r="L61" i="5"/>
  <c r="L60" i="5"/>
  <c r="L59" i="5"/>
  <c r="L58" i="5"/>
  <c r="L57" i="5"/>
  <c r="L56" i="5"/>
  <c r="L55" i="5"/>
  <c r="L54" i="5"/>
  <c r="L53" i="5"/>
  <c r="L52" i="5"/>
  <c r="L51" i="5"/>
  <c r="L50" i="5"/>
  <c r="L49" i="5"/>
  <c r="L48" i="5"/>
  <c r="L47" i="5"/>
  <c r="L46" i="5"/>
  <c r="L45" i="5"/>
  <c r="L44" i="5"/>
  <c r="L43" i="5"/>
  <c r="L42" i="5"/>
  <c r="L41" i="5"/>
  <c r="L40" i="5"/>
  <c r="L39" i="5"/>
  <c r="L38" i="5"/>
  <c r="L37" i="5"/>
  <c r="L36" i="5"/>
  <c r="L35" i="5"/>
  <c r="L34" i="5"/>
  <c r="L33" i="5"/>
  <c r="L32" i="5"/>
  <c r="L31" i="5"/>
  <c r="L30" i="5"/>
  <c r="L29" i="5"/>
  <c r="L28" i="5"/>
  <c r="L27" i="5"/>
  <c r="L26" i="5"/>
  <c r="L25" i="5"/>
  <c r="L24" i="5"/>
  <c r="L23" i="5"/>
  <c r="L22" i="5"/>
  <c r="L21" i="5"/>
  <c r="L20" i="5"/>
  <c r="L19" i="5"/>
  <c r="L18" i="5"/>
  <c r="L17" i="5"/>
  <c r="L16" i="5"/>
  <c r="L15" i="5"/>
  <c r="L14" i="5"/>
  <c r="L13" i="5"/>
  <c r="L12" i="5"/>
  <c r="L11" i="5"/>
  <c r="C5" i="4"/>
  <c r="I100" i="3"/>
  <c r="I99" i="3"/>
  <c r="I98" i="3"/>
  <c r="I97" i="3"/>
  <c r="I96" i="3"/>
  <c r="I95" i="3"/>
  <c r="I94" i="3"/>
  <c r="I93" i="3"/>
  <c r="I92" i="3"/>
  <c r="I91" i="3"/>
  <c r="I90" i="3"/>
  <c r="I89" i="3"/>
  <c r="I88" i="3"/>
  <c r="I87" i="3"/>
  <c r="I86" i="3"/>
  <c r="I85" i="3"/>
  <c r="I84" i="3"/>
  <c r="I83" i="3"/>
  <c r="I82" i="3"/>
  <c r="I81" i="3"/>
  <c r="I80" i="3"/>
  <c r="I79" i="3"/>
  <c r="I78" i="3"/>
  <c r="I77" i="3"/>
  <c r="I76" i="3"/>
  <c r="I75" i="3"/>
  <c r="I74" i="3"/>
  <c r="I73" i="3"/>
  <c r="I72" i="3"/>
  <c r="I71" i="3"/>
  <c r="I70" i="3"/>
  <c r="I69" i="3"/>
  <c r="I68" i="3"/>
  <c r="I67" i="3"/>
  <c r="I66" i="3"/>
  <c r="I65" i="3"/>
  <c r="I64" i="3"/>
  <c r="I63" i="3"/>
  <c r="I62" i="3"/>
  <c r="I61" i="3"/>
  <c r="I60" i="3"/>
  <c r="I59" i="3"/>
  <c r="I58" i="3"/>
  <c r="I57" i="3"/>
  <c r="I56" i="3"/>
  <c r="I55" i="3"/>
  <c r="I54" i="3"/>
  <c r="I53" i="3"/>
  <c r="I52" i="3"/>
  <c r="I51" i="3"/>
  <c r="I50" i="3"/>
  <c r="I49" i="3"/>
  <c r="I48" i="3"/>
  <c r="I47" i="3"/>
  <c r="I46" i="3"/>
  <c r="I45" i="3"/>
  <c r="I44" i="3"/>
  <c r="I43" i="3"/>
  <c r="I42" i="3"/>
  <c r="I41" i="3"/>
  <c r="I40" i="3"/>
  <c r="I39" i="3"/>
  <c r="I38" i="3"/>
  <c r="I37" i="3"/>
  <c r="I36" i="3"/>
  <c r="I35" i="3"/>
  <c r="I34" i="3"/>
  <c r="I33" i="3"/>
  <c r="I32" i="3"/>
  <c r="I31" i="3"/>
  <c r="I30" i="3"/>
  <c r="I29" i="3"/>
  <c r="I28" i="3"/>
  <c r="I27" i="3"/>
  <c r="I26" i="3"/>
  <c r="I25" i="3"/>
  <c r="I24" i="3"/>
  <c r="I23" i="3"/>
  <c r="I22" i="3"/>
  <c r="I21" i="3"/>
  <c r="I20" i="3"/>
  <c r="I19" i="3"/>
  <c r="I18" i="3"/>
  <c r="I17" i="3"/>
  <c r="I16" i="3"/>
  <c r="I15" i="3"/>
  <c r="I14" i="3"/>
  <c r="I13" i="3"/>
  <c r="I12" i="3"/>
  <c r="I11" i="3"/>
  <c r="I10" i="3"/>
  <c r="I9" i="3"/>
  <c r="I8" i="3"/>
  <c r="I7" i="3"/>
  <c r="I6" i="3"/>
  <c r="H5" i="3"/>
  <c r="M7" i="3" s="1"/>
  <c r="G5" i="3"/>
  <c r="D5" i="28"/>
  <c r="F5" i="3"/>
  <c r="B6" i="21" s="1"/>
  <c r="E5" i="3"/>
  <c r="C6" i="21"/>
  <c r="I6" i="13"/>
  <c r="L6" i="10"/>
  <c r="M6" i="10"/>
  <c r="U6" i="10"/>
  <c r="L10" i="5"/>
  <c r="L9" i="5" s="1"/>
  <c r="J100" i="13"/>
  <c r="J7" i="13"/>
  <c r="L100" i="13"/>
  <c r="L99" i="13"/>
  <c r="L98" i="13"/>
  <c r="L97" i="13"/>
  <c r="L96" i="13"/>
  <c r="L95" i="13"/>
  <c r="L94" i="13"/>
  <c r="L93" i="13"/>
  <c r="L92" i="13"/>
  <c r="L91" i="13"/>
  <c r="L90" i="13"/>
  <c r="L89" i="13"/>
  <c r="L88" i="13"/>
  <c r="L87" i="13"/>
  <c r="L86" i="13"/>
  <c r="L85" i="13"/>
  <c r="L84" i="13"/>
  <c r="L83" i="13"/>
  <c r="L82" i="13"/>
  <c r="L81" i="13"/>
  <c r="L80" i="13"/>
  <c r="L79" i="13"/>
  <c r="L78" i="13"/>
  <c r="L77" i="13"/>
  <c r="L76" i="13"/>
  <c r="L75" i="13"/>
  <c r="L74" i="13"/>
  <c r="L73" i="13"/>
  <c r="L72" i="13"/>
  <c r="L71" i="13"/>
  <c r="L70" i="13"/>
  <c r="L69" i="13"/>
  <c r="L68" i="13"/>
  <c r="L67" i="13"/>
  <c r="L66" i="13"/>
  <c r="L65" i="13"/>
  <c r="L64" i="13"/>
  <c r="L63" i="13"/>
  <c r="L62" i="13"/>
  <c r="L61" i="13"/>
  <c r="L60" i="13"/>
  <c r="L59" i="13"/>
  <c r="L58" i="13"/>
  <c r="L57" i="13"/>
  <c r="L56" i="13"/>
  <c r="L55" i="13"/>
  <c r="L54" i="13"/>
  <c r="L53" i="13"/>
  <c r="L52" i="13"/>
  <c r="L51" i="13"/>
  <c r="L50" i="13"/>
  <c r="L49" i="13"/>
  <c r="L48" i="13"/>
  <c r="L47" i="13"/>
  <c r="L46" i="13"/>
  <c r="L45" i="13"/>
  <c r="L44" i="13"/>
  <c r="L43" i="13"/>
  <c r="L42" i="13"/>
  <c r="L41" i="13"/>
  <c r="L40" i="13"/>
  <c r="L39" i="13"/>
  <c r="L38" i="13"/>
  <c r="L37" i="13"/>
  <c r="L36" i="13"/>
  <c r="L35" i="13"/>
  <c r="L34" i="13"/>
  <c r="L33" i="13"/>
  <c r="L32" i="13"/>
  <c r="L31" i="13"/>
  <c r="L30" i="13"/>
  <c r="L29" i="13"/>
  <c r="L28" i="13"/>
  <c r="L27" i="13"/>
  <c r="L26" i="13"/>
  <c r="L25" i="13"/>
  <c r="L24" i="13"/>
  <c r="L23" i="13"/>
  <c r="L22" i="13"/>
  <c r="L21" i="13"/>
  <c r="L20" i="13"/>
  <c r="L19" i="13"/>
  <c r="L18" i="13"/>
  <c r="L17" i="13"/>
  <c r="L16" i="13"/>
  <c r="L15" i="13"/>
  <c r="L14" i="13"/>
  <c r="L13" i="13"/>
  <c r="L12" i="13"/>
  <c r="L11" i="13"/>
  <c r="L10" i="13"/>
  <c r="L9" i="13"/>
  <c r="L8" i="13"/>
  <c r="J8" i="13"/>
  <c r="J9" i="13"/>
  <c r="J10" i="13"/>
  <c r="J11" i="13"/>
  <c r="J12" i="13"/>
  <c r="J13" i="13"/>
  <c r="J14" i="13"/>
  <c r="J15" i="13"/>
  <c r="M15" i="13" s="1"/>
  <c r="N15" i="13" s="1"/>
  <c r="R15" i="13" s="1"/>
  <c r="J16" i="13"/>
  <c r="J17" i="13"/>
  <c r="J18" i="13"/>
  <c r="J19" i="13"/>
  <c r="J20" i="13"/>
  <c r="J21" i="13"/>
  <c r="J22" i="13"/>
  <c r="J23" i="13"/>
  <c r="J24" i="13"/>
  <c r="J25" i="13"/>
  <c r="J26" i="13"/>
  <c r="J27" i="13"/>
  <c r="M27" i="13" s="1"/>
  <c r="J28" i="13"/>
  <c r="J29" i="13"/>
  <c r="J30" i="13"/>
  <c r="J31" i="13"/>
  <c r="M31" i="13" s="1"/>
  <c r="N31" i="13" s="1"/>
  <c r="J32" i="13"/>
  <c r="J33" i="13"/>
  <c r="J34" i="13"/>
  <c r="J35" i="13"/>
  <c r="J36" i="13"/>
  <c r="J37" i="13"/>
  <c r="J38" i="13"/>
  <c r="J39" i="13"/>
  <c r="M39" i="13" s="1"/>
  <c r="J40" i="13"/>
  <c r="J41" i="13"/>
  <c r="J42" i="13"/>
  <c r="J43" i="13"/>
  <c r="J44" i="13"/>
  <c r="J45" i="13"/>
  <c r="J46" i="13"/>
  <c r="J47" i="13"/>
  <c r="J48" i="13"/>
  <c r="J49" i="13"/>
  <c r="J50" i="13"/>
  <c r="J51" i="13"/>
  <c r="J52" i="13"/>
  <c r="J53" i="13"/>
  <c r="J54" i="13"/>
  <c r="J55" i="13"/>
  <c r="J56" i="13"/>
  <c r="J57" i="13"/>
  <c r="J58" i="13"/>
  <c r="J59" i="13"/>
  <c r="J60" i="13"/>
  <c r="J61" i="13"/>
  <c r="J62" i="13"/>
  <c r="J63" i="13"/>
  <c r="M63" i="13" s="1"/>
  <c r="J64" i="13"/>
  <c r="J65" i="13"/>
  <c r="J66" i="13"/>
  <c r="J67" i="13"/>
  <c r="J68" i="13"/>
  <c r="J69" i="13"/>
  <c r="J70" i="13"/>
  <c r="J71" i="13"/>
  <c r="J72" i="13"/>
  <c r="J73" i="13"/>
  <c r="J74" i="13"/>
  <c r="J75" i="13"/>
  <c r="J76" i="13"/>
  <c r="J77" i="13"/>
  <c r="J78" i="13"/>
  <c r="J79" i="13"/>
  <c r="M79" i="13" s="1"/>
  <c r="J80" i="13"/>
  <c r="J81" i="13"/>
  <c r="J82" i="13"/>
  <c r="J83" i="13"/>
  <c r="J84" i="13"/>
  <c r="J85" i="13"/>
  <c r="J86" i="13"/>
  <c r="J87" i="13"/>
  <c r="J88" i="13"/>
  <c r="J89" i="13"/>
  <c r="J90" i="13"/>
  <c r="J91" i="13"/>
  <c r="J92" i="13"/>
  <c r="J93" i="13"/>
  <c r="J94" i="13"/>
  <c r="J95" i="13"/>
  <c r="J96" i="13"/>
  <c r="J97" i="13"/>
  <c r="J98" i="13"/>
  <c r="J99" i="13"/>
  <c r="F9" i="13"/>
  <c r="H9" i="13"/>
  <c r="F11" i="13"/>
  <c r="H11" i="13"/>
  <c r="O11" i="13" s="1"/>
  <c r="F11" i="25" s="1"/>
  <c r="G11" i="25" s="1"/>
  <c r="F13" i="13"/>
  <c r="H13" i="13" s="1"/>
  <c r="O13" i="13" s="1"/>
  <c r="F15" i="13"/>
  <c r="H15" i="13"/>
  <c r="F17" i="13"/>
  <c r="H17" i="13"/>
  <c r="F19" i="13"/>
  <c r="H19" i="13"/>
  <c r="F21" i="13"/>
  <c r="H21" i="13"/>
  <c r="O21" i="13" s="1"/>
  <c r="F23" i="13"/>
  <c r="H23" i="13" s="1"/>
  <c r="O23" i="13" s="1"/>
  <c r="F23" i="25" s="1"/>
  <c r="G23" i="25"/>
  <c r="F25" i="13"/>
  <c r="H25" i="13"/>
  <c r="F27" i="13"/>
  <c r="H27" i="13"/>
  <c r="F29" i="13"/>
  <c r="H29" i="13"/>
  <c r="O29" i="13" s="1"/>
  <c r="F31" i="13"/>
  <c r="H31" i="13" s="1"/>
  <c r="O31" i="13" s="1"/>
  <c r="F31" i="25" s="1"/>
  <c r="G31" i="25"/>
  <c r="F33" i="13"/>
  <c r="H33" i="13"/>
  <c r="F35" i="13"/>
  <c r="H35" i="13"/>
  <c r="F37" i="13"/>
  <c r="H37" i="13"/>
  <c r="F39" i="13"/>
  <c r="H39" i="13"/>
  <c r="F41" i="13"/>
  <c r="H41" i="13"/>
  <c r="O41" i="13" s="1"/>
  <c r="F43" i="13"/>
  <c r="H43" i="13" s="1"/>
  <c r="F45" i="13"/>
  <c r="H45" i="13" s="1"/>
  <c r="O45" i="13"/>
  <c r="F47" i="13"/>
  <c r="H47" i="13"/>
  <c r="F49" i="13"/>
  <c r="H49" i="13"/>
  <c r="F51" i="13"/>
  <c r="H51" i="13"/>
  <c r="F53" i="13"/>
  <c r="H53" i="13"/>
  <c r="O53" i="13" s="1"/>
  <c r="F55" i="13"/>
  <c r="H55" i="13" s="1"/>
  <c r="F57" i="13"/>
  <c r="H57" i="13" s="1"/>
  <c r="O57" i="13" s="1"/>
  <c r="F59" i="13"/>
  <c r="H59" i="13"/>
  <c r="F61" i="13"/>
  <c r="H61" i="13"/>
  <c r="F63" i="13"/>
  <c r="H63" i="13"/>
  <c r="F65" i="13"/>
  <c r="H65" i="13"/>
  <c r="O65" i="13" s="1"/>
  <c r="F67" i="13"/>
  <c r="H67" i="13" s="1"/>
  <c r="F69" i="13"/>
  <c r="H69" i="13" s="1"/>
  <c r="F71" i="13"/>
  <c r="H71" i="13" s="1"/>
  <c r="F73" i="13"/>
  <c r="H73" i="13" s="1"/>
  <c r="F75" i="13"/>
  <c r="H75" i="13" s="1"/>
  <c r="F77" i="13"/>
  <c r="H77" i="13" s="1"/>
  <c r="O77" i="13" s="1"/>
  <c r="F79" i="13"/>
  <c r="H79" i="13"/>
  <c r="F81" i="13"/>
  <c r="H81" i="13"/>
  <c r="O81" i="13" s="1"/>
  <c r="F83" i="13"/>
  <c r="H83" i="13" s="1"/>
  <c r="F85" i="13"/>
  <c r="H85" i="13" s="1"/>
  <c r="O85" i="13" s="1"/>
  <c r="F87" i="13"/>
  <c r="H87" i="13"/>
  <c r="O87" i="13" s="1"/>
  <c r="F87" i="25" s="1"/>
  <c r="G87" i="25" s="1"/>
  <c r="F89" i="13"/>
  <c r="H89" i="13" s="1"/>
  <c r="F91" i="13"/>
  <c r="H91" i="13" s="1"/>
  <c r="O91" i="13"/>
  <c r="F91" i="25" s="1"/>
  <c r="G91" i="25" s="1"/>
  <c r="F93" i="13"/>
  <c r="H93" i="13"/>
  <c r="O93" i="13" s="1"/>
  <c r="F93" i="25" s="1"/>
  <c r="G93" i="25" s="1"/>
  <c r="F95" i="13"/>
  <c r="H95" i="13" s="1"/>
  <c r="O95" i="13" s="1"/>
  <c r="F95" i="25" s="1"/>
  <c r="G95" i="25"/>
  <c r="F97" i="13"/>
  <c r="H97" i="13"/>
  <c r="O97" i="13" s="1"/>
  <c r="F97" i="25"/>
  <c r="G97" i="25" s="1"/>
  <c r="F99" i="13"/>
  <c r="H99" i="13" s="1"/>
  <c r="F8" i="13"/>
  <c r="H8" i="13" s="1"/>
  <c r="O8" i="13" s="1"/>
  <c r="F8" i="25" s="1"/>
  <c r="G8" i="25" s="1"/>
  <c r="F10" i="13"/>
  <c r="H10" i="13"/>
  <c r="O10" i="13" s="1"/>
  <c r="F10" i="25" s="1"/>
  <c r="G10" i="25" s="1"/>
  <c r="F12" i="13"/>
  <c r="H12" i="13" s="1"/>
  <c r="O12" i="13"/>
  <c r="F12" i="25" s="1"/>
  <c r="G12" i="25" s="1"/>
  <c r="F14" i="13"/>
  <c r="H14" i="13"/>
  <c r="F16" i="13"/>
  <c r="H16" i="13"/>
  <c r="O16" i="13" s="1"/>
  <c r="F16" i="25"/>
  <c r="G16" i="25" s="1"/>
  <c r="F18" i="13"/>
  <c r="H18" i="13" s="1"/>
  <c r="O18" i="13" s="1"/>
  <c r="F18" i="25" s="1"/>
  <c r="G18" i="25" s="1"/>
  <c r="F20" i="13"/>
  <c r="H20" i="13"/>
  <c r="O20" i="13" s="1"/>
  <c r="F22" i="13"/>
  <c r="H22" i="13" s="1"/>
  <c r="O22" i="13" s="1"/>
  <c r="F22" i="25" s="1"/>
  <c r="G22" i="25" s="1"/>
  <c r="F24" i="13"/>
  <c r="H24" i="13"/>
  <c r="O24" i="13" s="1"/>
  <c r="F24" i="25" s="1"/>
  <c r="G24" i="25" s="1"/>
  <c r="F26" i="13"/>
  <c r="H26" i="13" s="1"/>
  <c r="O26" i="13" s="1"/>
  <c r="F26" i="25" s="1"/>
  <c r="G26" i="25" s="1"/>
  <c r="F28" i="13"/>
  <c r="H28" i="13"/>
  <c r="O28" i="13" s="1"/>
  <c r="F28" i="25" s="1"/>
  <c r="G28" i="25" s="1"/>
  <c r="F30" i="13"/>
  <c r="H30" i="13" s="1"/>
  <c r="O30" i="13"/>
  <c r="F30" i="25" s="1"/>
  <c r="G30" i="25" s="1"/>
  <c r="F32" i="13"/>
  <c r="H32" i="13"/>
  <c r="F34" i="13"/>
  <c r="H34" i="13"/>
  <c r="O34" i="13" s="1"/>
  <c r="F34" i="25"/>
  <c r="G34" i="25" s="1"/>
  <c r="F36" i="13"/>
  <c r="H36" i="13" s="1"/>
  <c r="O36" i="13" s="1"/>
  <c r="F36" i="25" s="1"/>
  <c r="G36" i="25" s="1"/>
  <c r="F38" i="13"/>
  <c r="H38" i="13"/>
  <c r="F40" i="13"/>
  <c r="H40" i="13"/>
  <c r="O40" i="13" s="1"/>
  <c r="F40" i="25"/>
  <c r="G40" i="25" s="1"/>
  <c r="F42" i="13"/>
  <c r="H42" i="13" s="1"/>
  <c r="F44" i="13"/>
  <c r="H44" i="13" s="1"/>
  <c r="O44" i="13" s="1"/>
  <c r="F44" i="25" s="1"/>
  <c r="G44" i="25" s="1"/>
  <c r="F46" i="13"/>
  <c r="H46" i="13" s="1"/>
  <c r="F48" i="13"/>
  <c r="H48" i="13"/>
  <c r="F50" i="13"/>
  <c r="H50" i="13"/>
  <c r="F52" i="13"/>
  <c r="H52" i="13"/>
  <c r="F54" i="13"/>
  <c r="H54" i="13"/>
  <c r="O54" i="13" s="1"/>
  <c r="F54" i="25"/>
  <c r="G54" i="25" s="1"/>
  <c r="F56" i="13"/>
  <c r="H56" i="13" s="1"/>
  <c r="F58" i="13"/>
  <c r="H58" i="13" s="1"/>
  <c r="O58" i="13" s="1"/>
  <c r="F60" i="13"/>
  <c r="H60" i="13"/>
  <c r="F62" i="13"/>
  <c r="H62" i="13" s="1"/>
  <c r="O62" i="13" s="1"/>
  <c r="F62" i="25" s="1"/>
  <c r="G62" i="25" s="1"/>
  <c r="F64" i="13"/>
  <c r="H64" i="13" s="1"/>
  <c r="O64" i="13"/>
  <c r="F64" i="25" s="1"/>
  <c r="G64" i="25" s="1"/>
  <c r="F66" i="13"/>
  <c r="H66" i="13"/>
  <c r="F68" i="13"/>
  <c r="H68" i="13" s="1"/>
  <c r="F70" i="13"/>
  <c r="H70" i="13"/>
  <c r="O70" i="13" s="1"/>
  <c r="F72" i="13"/>
  <c r="H72" i="13" s="1"/>
  <c r="F74" i="13"/>
  <c r="H74" i="13" s="1"/>
  <c r="F76" i="13"/>
  <c r="H76" i="13" s="1"/>
  <c r="F78" i="13"/>
  <c r="H78" i="13" s="1"/>
  <c r="O78" i="13" s="1"/>
  <c r="F78" i="25" s="1"/>
  <c r="G78" i="25" s="1"/>
  <c r="F80" i="13"/>
  <c r="H80" i="13" s="1"/>
  <c r="O80" i="13" s="1"/>
  <c r="F80" i="25"/>
  <c r="G80" i="25" s="1"/>
  <c r="F82" i="13"/>
  <c r="H82" i="13" s="1"/>
  <c r="F84" i="13"/>
  <c r="H84" i="13" s="1"/>
  <c r="O84" i="13" s="1"/>
  <c r="F86" i="13"/>
  <c r="H86" i="13"/>
  <c r="O86" i="13" s="1"/>
  <c r="F86" i="25" s="1"/>
  <c r="G86" i="25" s="1"/>
  <c r="F88" i="13"/>
  <c r="H88" i="13" s="1"/>
  <c r="F90" i="13"/>
  <c r="H90" i="13" s="1"/>
  <c r="O90" i="13"/>
  <c r="F90" i="25" s="1"/>
  <c r="G90" i="25" s="1"/>
  <c r="F92" i="13"/>
  <c r="H92" i="13"/>
  <c r="O92" i="13" s="1"/>
  <c r="F92" i="25" s="1"/>
  <c r="G92" i="25" s="1"/>
  <c r="F94" i="13"/>
  <c r="H94" i="13" s="1"/>
  <c r="O94" i="13" s="1"/>
  <c r="F94" i="25" s="1"/>
  <c r="G94" i="25"/>
  <c r="F96" i="13"/>
  <c r="H96" i="13" s="1"/>
  <c r="F98" i="13"/>
  <c r="H98" i="13"/>
  <c r="O98" i="13" s="1"/>
  <c r="F98" i="25" s="1"/>
  <c r="G98" i="25" s="1"/>
  <c r="F100" i="13"/>
  <c r="H100" i="13" s="1"/>
  <c r="F7" i="13"/>
  <c r="H7" i="13" s="1"/>
  <c r="O7" i="13" s="1"/>
  <c r="F7" i="25" s="1"/>
  <c r="K7" i="13"/>
  <c r="K6" i="13"/>
  <c r="F6" i="13"/>
  <c r="H6" i="13" s="1"/>
  <c r="I82" i="13"/>
  <c r="I9" i="13"/>
  <c r="I11" i="13"/>
  <c r="I13" i="13"/>
  <c r="I15" i="13"/>
  <c r="I17" i="13"/>
  <c r="I19" i="13"/>
  <c r="I21" i="13"/>
  <c r="I23" i="13"/>
  <c r="I25" i="13"/>
  <c r="I27" i="13"/>
  <c r="I29" i="13"/>
  <c r="I31" i="13"/>
  <c r="I33" i="13"/>
  <c r="I35" i="13"/>
  <c r="I37" i="13"/>
  <c r="I39" i="13"/>
  <c r="I41" i="13"/>
  <c r="I43" i="13"/>
  <c r="I45" i="13"/>
  <c r="I47" i="13"/>
  <c r="I49" i="13"/>
  <c r="I51" i="13"/>
  <c r="I53" i="13"/>
  <c r="I55" i="13"/>
  <c r="I57" i="13"/>
  <c r="I59" i="13"/>
  <c r="I61" i="13"/>
  <c r="I63" i="13"/>
  <c r="I65" i="13"/>
  <c r="I67" i="13"/>
  <c r="I69" i="13"/>
  <c r="I71" i="13"/>
  <c r="I73" i="13"/>
  <c r="I75" i="13"/>
  <c r="I77" i="13"/>
  <c r="I79" i="13"/>
  <c r="I81" i="13"/>
  <c r="I83" i="13"/>
  <c r="I8" i="13"/>
  <c r="I10" i="13"/>
  <c r="I12" i="13"/>
  <c r="I14" i="13"/>
  <c r="I16" i="13"/>
  <c r="I18" i="13"/>
  <c r="I20" i="13"/>
  <c r="I22" i="13"/>
  <c r="I24" i="13"/>
  <c r="I26" i="13"/>
  <c r="I28" i="13"/>
  <c r="I30" i="13"/>
  <c r="I32" i="13"/>
  <c r="I34" i="13"/>
  <c r="I36" i="13"/>
  <c r="I38" i="13"/>
  <c r="M38" i="13" s="1"/>
  <c r="I40" i="13"/>
  <c r="I42" i="13"/>
  <c r="I44" i="13"/>
  <c r="I46" i="13"/>
  <c r="M46" i="13" s="1"/>
  <c r="I48" i="13"/>
  <c r="I50" i="13"/>
  <c r="I52" i="13"/>
  <c r="I54" i="13"/>
  <c r="I56" i="13"/>
  <c r="I58" i="13"/>
  <c r="I60" i="13"/>
  <c r="I62" i="13"/>
  <c r="M62" i="13" s="1"/>
  <c r="N62" i="13" s="1"/>
  <c r="I64" i="13"/>
  <c r="I66" i="13"/>
  <c r="I68" i="13"/>
  <c r="I70" i="13"/>
  <c r="I72" i="13"/>
  <c r="I74" i="13"/>
  <c r="I76" i="13"/>
  <c r="I78" i="13"/>
  <c r="I80" i="13"/>
  <c r="K100" i="13"/>
  <c r="K99" i="13"/>
  <c r="K98" i="13"/>
  <c r="K97" i="13"/>
  <c r="K96" i="13"/>
  <c r="K95" i="13"/>
  <c r="K94" i="13"/>
  <c r="K93" i="13"/>
  <c r="K92" i="13"/>
  <c r="K91" i="13"/>
  <c r="K90" i="13"/>
  <c r="K89" i="13"/>
  <c r="K88" i="13"/>
  <c r="K87" i="13"/>
  <c r="K86" i="13"/>
  <c r="K85" i="13"/>
  <c r="K84" i="13"/>
  <c r="K83" i="13"/>
  <c r="K82" i="13"/>
  <c r="K81" i="13"/>
  <c r="K79" i="13"/>
  <c r="K77" i="13"/>
  <c r="K75" i="13"/>
  <c r="K73" i="13"/>
  <c r="K71" i="13"/>
  <c r="K69" i="13"/>
  <c r="K67" i="13"/>
  <c r="K65" i="13"/>
  <c r="K63" i="13"/>
  <c r="K61" i="13"/>
  <c r="K59" i="13"/>
  <c r="K57" i="13"/>
  <c r="K55" i="13"/>
  <c r="K53" i="13"/>
  <c r="K51" i="13"/>
  <c r="K49" i="13"/>
  <c r="K47" i="13"/>
  <c r="K45" i="13"/>
  <c r="K43" i="13"/>
  <c r="K41" i="13"/>
  <c r="K39" i="13"/>
  <c r="K37" i="13"/>
  <c r="K35" i="13"/>
  <c r="K33" i="13"/>
  <c r="M33" i="13" s="1"/>
  <c r="K31" i="13"/>
  <c r="K29" i="13"/>
  <c r="K27" i="13"/>
  <c r="K25" i="13"/>
  <c r="K23" i="13"/>
  <c r="M23" i="13"/>
  <c r="K21" i="13"/>
  <c r="M21" i="13" s="1"/>
  <c r="K19" i="13"/>
  <c r="M19" i="13" s="1"/>
  <c r="K17" i="13"/>
  <c r="M17" i="13" s="1"/>
  <c r="K15" i="13"/>
  <c r="K13" i="13"/>
  <c r="K11" i="13"/>
  <c r="M11" i="13"/>
  <c r="N11" i="13"/>
  <c r="K9" i="13"/>
  <c r="K80" i="13"/>
  <c r="K78" i="13"/>
  <c r="M78" i="13"/>
  <c r="K76" i="13"/>
  <c r="M76" i="13" s="1"/>
  <c r="K74" i="13"/>
  <c r="K72" i="13"/>
  <c r="M72" i="13" s="1"/>
  <c r="K70" i="13"/>
  <c r="K68" i="13"/>
  <c r="K66" i="13"/>
  <c r="M66" i="13" s="1"/>
  <c r="N66" i="13" s="1"/>
  <c r="R66" i="13" s="1"/>
  <c r="K64" i="13"/>
  <c r="K62" i="13"/>
  <c r="K60" i="13"/>
  <c r="M60" i="13" s="1"/>
  <c r="N60" i="13" s="1"/>
  <c r="R60" i="13" s="1"/>
  <c r="K58" i="13"/>
  <c r="M58" i="13" s="1"/>
  <c r="K56" i="13"/>
  <c r="M56" i="13" s="1"/>
  <c r="K54" i="13"/>
  <c r="M54" i="13"/>
  <c r="N54" i="13" s="1"/>
  <c r="K52" i="13"/>
  <c r="K50" i="13"/>
  <c r="K48" i="13"/>
  <c r="M48" i="13" s="1"/>
  <c r="K46" i="13"/>
  <c r="K44" i="13"/>
  <c r="M44" i="13"/>
  <c r="K42" i="13"/>
  <c r="K40" i="13"/>
  <c r="M40" i="13"/>
  <c r="N40" i="13"/>
  <c r="K38" i="13"/>
  <c r="K36" i="13"/>
  <c r="M36" i="13"/>
  <c r="N36" i="13" s="1"/>
  <c r="K34" i="13"/>
  <c r="M34" i="13"/>
  <c r="K32" i="13"/>
  <c r="M32" i="13" s="1"/>
  <c r="K30" i="13"/>
  <c r="M30" i="13"/>
  <c r="N30" i="13"/>
  <c r="K28" i="13"/>
  <c r="M28" i="13" s="1"/>
  <c r="K26" i="13"/>
  <c r="M26" i="13"/>
  <c r="N26" i="13" s="1"/>
  <c r="K24" i="13"/>
  <c r="M24" i="13"/>
  <c r="K22" i="13"/>
  <c r="M22" i="13" s="1"/>
  <c r="N22" i="13" s="1"/>
  <c r="Q22" i="13" s="1"/>
  <c r="K20" i="13"/>
  <c r="M20" i="13" s="1"/>
  <c r="N20" i="13" s="1"/>
  <c r="K18" i="13"/>
  <c r="M18" i="13"/>
  <c r="K16" i="13"/>
  <c r="M16" i="13" s="1"/>
  <c r="N16" i="13" s="1"/>
  <c r="K14" i="13"/>
  <c r="M14" i="13" s="1"/>
  <c r="K12" i="13"/>
  <c r="M12" i="13"/>
  <c r="K10" i="13"/>
  <c r="M10" i="13" s="1"/>
  <c r="K8" i="13"/>
  <c r="M8" i="13"/>
  <c r="N8" i="13"/>
  <c r="I84" i="13"/>
  <c r="M84" i="13" s="1"/>
  <c r="I85" i="13"/>
  <c r="M85" i="13"/>
  <c r="I86" i="13"/>
  <c r="M86" i="13" s="1"/>
  <c r="N86" i="13" s="1"/>
  <c r="Q86" i="13"/>
  <c r="I87" i="13"/>
  <c r="I88" i="13"/>
  <c r="M88" i="13"/>
  <c r="I89" i="13"/>
  <c r="M89" i="13" s="1"/>
  <c r="I90" i="13"/>
  <c r="M90" i="13"/>
  <c r="I91" i="13"/>
  <c r="M91" i="13" s="1"/>
  <c r="I92" i="13"/>
  <c r="M92" i="13"/>
  <c r="I93" i="13"/>
  <c r="M93" i="13" s="1"/>
  <c r="I94" i="13"/>
  <c r="M94" i="13"/>
  <c r="I95" i="13"/>
  <c r="M95" i="13" s="1"/>
  <c r="I96" i="13"/>
  <c r="M96" i="13"/>
  <c r="I97" i="13"/>
  <c r="M97" i="13" s="1"/>
  <c r="N97" i="13" s="1"/>
  <c r="Q97" i="13" s="1"/>
  <c r="I98" i="13"/>
  <c r="M98" i="13" s="1"/>
  <c r="N98" i="13" s="1"/>
  <c r="I99" i="13"/>
  <c r="G5" i="13"/>
  <c r="I5" i="3"/>
  <c r="M100" i="13"/>
  <c r="M68" i="13"/>
  <c r="M81" i="13"/>
  <c r="M77" i="13"/>
  <c r="M73" i="13"/>
  <c r="M69" i="13"/>
  <c r="M65" i="13"/>
  <c r="M61" i="13"/>
  <c r="M57" i="13"/>
  <c r="M53" i="13"/>
  <c r="M49" i="13"/>
  <c r="M45" i="13"/>
  <c r="M41" i="13"/>
  <c r="M37" i="13"/>
  <c r="M29" i="13"/>
  <c r="M25" i="13"/>
  <c r="M13" i="13"/>
  <c r="M9" i="13"/>
  <c r="M74" i="13"/>
  <c r="M70" i="13"/>
  <c r="M50" i="13"/>
  <c r="M42" i="13"/>
  <c r="M83" i="13"/>
  <c r="M75" i="13"/>
  <c r="M71" i="13"/>
  <c r="M67" i="13"/>
  <c r="M59" i="13"/>
  <c r="M55" i="13"/>
  <c r="M51" i="13"/>
  <c r="M47" i="13"/>
  <c r="M43" i="13"/>
  <c r="M35" i="13"/>
  <c r="M82" i="13"/>
  <c r="H99" i="20"/>
  <c r="R99" i="20"/>
  <c r="H97" i="20"/>
  <c r="R97" i="20" s="1"/>
  <c r="H95" i="20"/>
  <c r="R95" i="20"/>
  <c r="H93" i="20"/>
  <c r="R93" i="20" s="1"/>
  <c r="H91" i="20"/>
  <c r="R91" i="20"/>
  <c r="H89" i="20"/>
  <c r="R89" i="20" s="1"/>
  <c r="H87" i="20"/>
  <c r="R87" i="20"/>
  <c r="H85" i="20"/>
  <c r="R85" i="20" s="1"/>
  <c r="H83" i="20"/>
  <c r="R83" i="20"/>
  <c r="H81" i="20"/>
  <c r="R81" i="20" s="1"/>
  <c r="H79" i="20"/>
  <c r="R79" i="20"/>
  <c r="H77" i="20"/>
  <c r="R77" i="20" s="1"/>
  <c r="H75" i="20"/>
  <c r="R75" i="20" s="1"/>
  <c r="H73" i="20"/>
  <c r="R73" i="20" s="1"/>
  <c r="H71" i="20"/>
  <c r="R71" i="20"/>
  <c r="H69" i="20"/>
  <c r="R69" i="20" s="1"/>
  <c r="H67" i="20"/>
  <c r="R67" i="20"/>
  <c r="H65" i="20"/>
  <c r="R65" i="20" s="1"/>
  <c r="H63" i="20"/>
  <c r="R63" i="20"/>
  <c r="H61" i="20"/>
  <c r="R61" i="20" s="1"/>
  <c r="H59" i="20"/>
  <c r="R59" i="20" s="1"/>
  <c r="H57" i="20"/>
  <c r="R57" i="20" s="1"/>
  <c r="H55" i="20"/>
  <c r="R55" i="20"/>
  <c r="H53" i="20"/>
  <c r="R53" i="20" s="1"/>
  <c r="H51" i="20"/>
  <c r="R51" i="20"/>
  <c r="H49" i="20"/>
  <c r="R49" i="20" s="1"/>
  <c r="H47" i="20"/>
  <c r="R47" i="20" s="1"/>
  <c r="H45" i="20"/>
  <c r="R45" i="20" s="1"/>
  <c r="H43" i="20"/>
  <c r="R43" i="20" s="1"/>
  <c r="H41" i="20"/>
  <c r="R41" i="20" s="1"/>
  <c r="H39" i="20"/>
  <c r="R39" i="20"/>
  <c r="H37" i="20"/>
  <c r="R37" i="20" s="1"/>
  <c r="H35" i="20"/>
  <c r="R35" i="20"/>
  <c r="H33" i="20"/>
  <c r="R33" i="20" s="1"/>
  <c r="H31" i="20"/>
  <c r="R31" i="20"/>
  <c r="H29" i="20"/>
  <c r="R29" i="20" s="1"/>
  <c r="H27" i="20"/>
  <c r="R27" i="20" s="1"/>
  <c r="H25" i="20"/>
  <c r="R25" i="20" s="1"/>
  <c r="H23" i="20"/>
  <c r="R23" i="20"/>
  <c r="H21" i="20"/>
  <c r="R21" i="20" s="1"/>
  <c r="H19" i="20"/>
  <c r="R19" i="20"/>
  <c r="H17" i="20"/>
  <c r="R17" i="20" s="1"/>
  <c r="H15" i="20"/>
  <c r="R15" i="20"/>
  <c r="H13" i="20"/>
  <c r="R13" i="20" s="1"/>
  <c r="H11" i="20"/>
  <c r="R11" i="20" s="1"/>
  <c r="H9" i="20"/>
  <c r="R9" i="20" s="1"/>
  <c r="H100" i="20"/>
  <c r="R100" i="20"/>
  <c r="H98" i="20"/>
  <c r="R98" i="20" s="1"/>
  <c r="H96" i="20"/>
  <c r="R96" i="20"/>
  <c r="H94" i="20"/>
  <c r="R94" i="20" s="1"/>
  <c r="H92" i="20"/>
  <c r="R92" i="20"/>
  <c r="H90" i="20"/>
  <c r="R90" i="20" s="1"/>
  <c r="H88" i="20"/>
  <c r="R88" i="20" s="1"/>
  <c r="H86" i="20"/>
  <c r="R86" i="20" s="1"/>
  <c r="H84" i="20"/>
  <c r="R84" i="20"/>
  <c r="H82" i="20"/>
  <c r="R82" i="20" s="1"/>
  <c r="H80" i="20"/>
  <c r="R80" i="20"/>
  <c r="H78" i="20"/>
  <c r="R78" i="20" s="1"/>
  <c r="H76" i="20"/>
  <c r="R76" i="20"/>
  <c r="H74" i="20"/>
  <c r="R74" i="20" s="1"/>
  <c r="H72" i="20"/>
  <c r="R72" i="20" s="1"/>
  <c r="H70" i="20"/>
  <c r="R70" i="20" s="1"/>
  <c r="H68" i="20"/>
  <c r="R68" i="20"/>
  <c r="H66" i="20"/>
  <c r="R66" i="20" s="1"/>
  <c r="H64" i="20"/>
  <c r="R64" i="20"/>
  <c r="H62" i="20"/>
  <c r="R62" i="20" s="1"/>
  <c r="H60" i="20"/>
  <c r="R60" i="20"/>
  <c r="H58" i="20"/>
  <c r="R58" i="20" s="1"/>
  <c r="H56" i="20"/>
  <c r="R56" i="20" s="1"/>
  <c r="H54" i="20"/>
  <c r="R54" i="20" s="1"/>
  <c r="H52" i="20"/>
  <c r="R52" i="20"/>
  <c r="H50" i="20"/>
  <c r="R50" i="20" s="1"/>
  <c r="H48" i="20"/>
  <c r="R48" i="20"/>
  <c r="H46" i="20"/>
  <c r="R46" i="20" s="1"/>
  <c r="H44" i="20"/>
  <c r="R44" i="20"/>
  <c r="H42" i="20"/>
  <c r="R42" i="20" s="1"/>
  <c r="H40" i="20"/>
  <c r="R40" i="20" s="1"/>
  <c r="H38" i="20"/>
  <c r="R38" i="20" s="1"/>
  <c r="H36" i="20"/>
  <c r="R36" i="20"/>
  <c r="H34" i="20"/>
  <c r="R34" i="20" s="1"/>
  <c r="H32" i="20"/>
  <c r="R32" i="20"/>
  <c r="H30" i="20"/>
  <c r="R30" i="20" s="1"/>
  <c r="H28" i="20"/>
  <c r="R28" i="20"/>
  <c r="H26" i="20"/>
  <c r="R26" i="20" s="1"/>
  <c r="H24" i="20"/>
  <c r="R24" i="20" s="1"/>
  <c r="H22" i="20"/>
  <c r="R22" i="20" s="1"/>
  <c r="H20" i="20"/>
  <c r="R20" i="20"/>
  <c r="H18" i="20"/>
  <c r="R18" i="20" s="1"/>
  <c r="H16" i="20"/>
  <c r="R16" i="20"/>
  <c r="H14" i="20"/>
  <c r="R14" i="20" s="1"/>
  <c r="H12" i="20"/>
  <c r="R12" i="20"/>
  <c r="H10" i="20"/>
  <c r="R10" i="20" s="1"/>
  <c r="H8" i="20"/>
  <c r="R8" i="20" s="1"/>
  <c r="Z57" i="26"/>
  <c r="AA57" i="26" s="1"/>
  <c r="AB57" i="26"/>
  <c r="AC57" i="26"/>
  <c r="AD57" i="26" s="1"/>
  <c r="AE57" i="26" s="1"/>
  <c r="Z56" i="26"/>
  <c r="AA56" i="26"/>
  <c r="AB56" i="26"/>
  <c r="AC56" i="26" s="1"/>
  <c r="AD56" i="26" s="1"/>
  <c r="AE56" i="26" s="1"/>
  <c r="Z53" i="26"/>
  <c r="AA53" i="26"/>
  <c r="AB53" i="26"/>
  <c r="AC53" i="26"/>
  <c r="AD53" i="26" s="1"/>
  <c r="AE53" i="26"/>
  <c r="AF53" i="26" s="1"/>
  <c r="Z52" i="26"/>
  <c r="AA52" i="26" s="1"/>
  <c r="AB52" i="26"/>
  <c r="AC52" i="26"/>
  <c r="AD52" i="26" s="1"/>
  <c r="AE52" i="26" s="1"/>
  <c r="Z49" i="26"/>
  <c r="AA49" i="26"/>
  <c r="AB49" i="26"/>
  <c r="AC49" i="26" s="1"/>
  <c r="AD49" i="26" s="1"/>
  <c r="AE49" i="26" s="1"/>
  <c r="Z48" i="26"/>
  <c r="AA48" i="26" s="1"/>
  <c r="AB48" i="26"/>
  <c r="AC48" i="26" s="1"/>
  <c r="AD48" i="26" s="1"/>
  <c r="AE48" i="26" s="1"/>
  <c r="AG48" i="26" s="1"/>
  <c r="R48" i="26" s="1"/>
  <c r="Z45" i="26"/>
  <c r="AA45" i="26" s="1"/>
  <c r="AB45" i="26" s="1"/>
  <c r="AC45" i="26" s="1"/>
  <c r="AD45" i="26" s="1"/>
  <c r="AE45" i="26" s="1"/>
  <c r="AF45" i="26" s="1"/>
  <c r="Z44" i="26"/>
  <c r="AA44" i="26"/>
  <c r="AB44" i="26"/>
  <c r="AC44" i="26" s="1"/>
  <c r="AD44" i="26"/>
  <c r="AE44" i="26" s="1"/>
  <c r="Z77" i="26"/>
  <c r="AA77" i="26" s="1"/>
  <c r="AB77" i="26"/>
  <c r="AC77" i="26"/>
  <c r="AD77" i="26" s="1"/>
  <c r="AE77" i="26" s="1"/>
  <c r="Z75" i="26"/>
  <c r="AA75" i="26"/>
  <c r="AB75" i="26"/>
  <c r="AC75" i="26" s="1"/>
  <c r="AD75" i="26" s="1"/>
  <c r="AE75" i="26" s="1"/>
  <c r="Z73" i="26"/>
  <c r="AA73" i="26" s="1"/>
  <c r="AB73" i="26" s="1"/>
  <c r="AC73" i="26" s="1"/>
  <c r="AD73" i="26" s="1"/>
  <c r="AE73" i="26" s="1"/>
  <c r="Z71" i="26"/>
  <c r="AA71" i="26" s="1"/>
  <c r="AB71" i="26"/>
  <c r="AC71" i="26"/>
  <c r="AD71" i="26"/>
  <c r="AE71" i="26" s="1"/>
  <c r="Z67" i="26"/>
  <c r="AA67" i="26"/>
  <c r="AB67" i="26"/>
  <c r="AC67" i="26" s="1"/>
  <c r="AD67" i="26"/>
  <c r="AE67" i="26" s="1"/>
  <c r="Z66" i="26"/>
  <c r="AA66" i="26" s="1"/>
  <c r="AB66" i="26"/>
  <c r="AC66" i="26"/>
  <c r="AD66" i="26" s="1"/>
  <c r="AE66" i="26" s="1"/>
  <c r="Z63" i="26"/>
  <c r="AA63" i="26"/>
  <c r="AB63" i="26" s="1"/>
  <c r="AC63" i="26" s="1"/>
  <c r="AD63" i="26" s="1"/>
  <c r="AE63" i="26" s="1"/>
  <c r="Z62" i="26"/>
  <c r="AA62" i="26"/>
  <c r="AB62" i="26"/>
  <c r="AC62" i="26"/>
  <c r="AD62" i="26" s="1"/>
  <c r="AE62" i="26"/>
  <c r="AF62" i="26" s="1"/>
  <c r="Z59" i="26"/>
  <c r="AA59" i="26" s="1"/>
  <c r="AB59" i="26"/>
  <c r="AC59" i="26"/>
  <c r="AD59" i="26" s="1"/>
  <c r="AE59" i="26" s="1"/>
  <c r="Z58" i="26"/>
  <c r="AA58" i="26"/>
  <c r="AB58" i="26" s="1"/>
  <c r="AC58" i="26" s="1"/>
  <c r="AD58" i="26" s="1"/>
  <c r="AE58" i="26" s="1"/>
  <c r="Z55" i="26"/>
  <c r="AA55" i="26" s="1"/>
  <c r="AB55" i="26" s="1"/>
  <c r="AC55" i="26" s="1"/>
  <c r="AD55" i="26" s="1"/>
  <c r="AE55" i="26" s="1"/>
  <c r="Z54" i="26"/>
  <c r="AA54" i="26" s="1"/>
  <c r="AB54" i="26"/>
  <c r="AC54" i="26"/>
  <c r="AD54" i="26"/>
  <c r="AE54" i="26" s="1"/>
  <c r="Z51" i="26"/>
  <c r="AA51" i="26"/>
  <c r="AB51" i="26"/>
  <c r="AC51" i="26" s="1"/>
  <c r="AD51" i="26"/>
  <c r="AE51" i="26" s="1"/>
  <c r="AF51" i="26" s="1"/>
  <c r="Z50" i="26"/>
  <c r="AA50" i="26"/>
  <c r="AB50" i="26" s="1"/>
  <c r="AC50" i="26" s="1"/>
  <c r="AD50" i="26" s="1"/>
  <c r="AE50" i="26" s="1"/>
  <c r="AG50" i="26" s="1"/>
  <c r="AF50" i="26"/>
  <c r="Z47" i="26"/>
  <c r="AA47" i="26" s="1"/>
  <c r="AB47" i="26"/>
  <c r="AC47" i="26"/>
  <c r="AD47" i="26"/>
  <c r="AE47" i="26" s="1"/>
  <c r="Z46" i="26"/>
  <c r="AA46" i="26"/>
  <c r="AB46" i="26"/>
  <c r="AC46" i="26" s="1"/>
  <c r="AD46" i="26"/>
  <c r="AE46" i="26" s="1"/>
  <c r="AG46" i="26" s="1"/>
  <c r="Z42" i="26"/>
  <c r="AA42" i="26"/>
  <c r="AB42" i="26" s="1"/>
  <c r="AC42" i="26" s="1"/>
  <c r="AD42" i="26" s="1"/>
  <c r="AE42" i="26"/>
  <c r="AF42" i="26"/>
  <c r="AA41" i="26"/>
  <c r="Z40" i="26"/>
  <c r="AA40" i="26"/>
  <c r="AB40" i="26"/>
  <c r="AC40" i="26" s="1"/>
  <c r="AD40" i="26" s="1"/>
  <c r="AE40" i="26" s="1"/>
  <c r="AG40" i="26" s="1"/>
  <c r="Z38" i="26"/>
  <c r="AA38" i="26" s="1"/>
  <c r="AB38" i="26" s="1"/>
  <c r="AC38" i="26" s="1"/>
  <c r="AD38" i="26"/>
  <c r="AE38" i="26" s="1"/>
  <c r="AF38" i="26"/>
  <c r="Z37" i="26"/>
  <c r="AA37" i="26"/>
  <c r="AB37" i="26" s="1"/>
  <c r="AC37" i="26"/>
  <c r="AD37" i="26"/>
  <c r="AE37" i="26" s="1"/>
  <c r="AF37" i="26" s="1"/>
  <c r="Z34" i="26"/>
  <c r="AA34" i="26"/>
  <c r="AB34" i="26"/>
  <c r="AC34" i="26" s="1"/>
  <c r="AD34" i="26" s="1"/>
  <c r="AE34" i="26" s="1"/>
  <c r="Z33" i="26"/>
  <c r="AA33" i="26" s="1"/>
  <c r="AB33" i="26" s="1"/>
  <c r="AC33" i="26" s="1"/>
  <c r="AD33" i="26" s="1"/>
  <c r="AE33" i="26" s="1"/>
  <c r="Z30" i="26"/>
  <c r="AA30" i="26" s="1"/>
  <c r="AB30" i="26" s="1"/>
  <c r="AC30" i="26" s="1"/>
  <c r="AD30" i="26"/>
  <c r="AE30" i="26" s="1"/>
  <c r="AF30" i="26" s="1"/>
  <c r="Z29" i="26"/>
  <c r="AA29" i="26"/>
  <c r="AB29" i="26"/>
  <c r="AC29" i="26" s="1"/>
  <c r="AD29" i="26" s="1"/>
  <c r="AE29" i="26" s="1"/>
  <c r="Z26" i="26"/>
  <c r="AA26" i="26" s="1"/>
  <c r="AB26" i="26"/>
  <c r="AC26" i="26"/>
  <c r="AD26" i="26" s="1"/>
  <c r="AE26" i="26" s="1"/>
  <c r="Z25" i="26"/>
  <c r="AA25" i="26"/>
  <c r="AB25" i="26"/>
  <c r="AC25" i="26" s="1"/>
  <c r="AD25" i="26" s="1"/>
  <c r="AE25" i="26"/>
  <c r="Z22" i="26"/>
  <c r="AA22" i="26" s="1"/>
  <c r="AB22" i="26"/>
  <c r="AC22" i="26" s="1"/>
  <c r="AD22" i="26"/>
  <c r="AE22" i="26" s="1"/>
  <c r="AF22" i="26"/>
  <c r="Z21" i="26"/>
  <c r="AA21" i="26" s="1"/>
  <c r="AB21" i="26" s="1"/>
  <c r="AC21" i="26" s="1"/>
  <c r="AD21" i="26" s="1"/>
  <c r="AE21" i="26" s="1"/>
  <c r="Z18" i="26"/>
  <c r="AA18" i="26"/>
  <c r="AB18" i="26"/>
  <c r="AC18" i="26"/>
  <c r="AD18" i="26" s="1"/>
  <c r="AE18" i="26" s="1"/>
  <c r="Z17" i="26"/>
  <c r="AA17" i="26" s="1"/>
  <c r="AB17" i="26" s="1"/>
  <c r="AC17" i="26" s="1"/>
  <c r="AD17" i="26" s="1"/>
  <c r="AE17" i="26" s="1"/>
  <c r="Z14" i="26"/>
  <c r="AA14" i="26"/>
  <c r="AB14" i="26" s="1"/>
  <c r="AC14" i="26"/>
  <c r="AD14" i="26" s="1"/>
  <c r="AE14" i="26"/>
  <c r="AF14" i="26" s="1"/>
  <c r="Z13" i="26"/>
  <c r="AA13" i="26" s="1"/>
  <c r="AB13" i="26"/>
  <c r="AC13" i="26"/>
  <c r="AD13" i="26" s="1"/>
  <c r="AE13" i="26" s="1"/>
  <c r="Z10" i="26"/>
  <c r="AA10" i="26"/>
  <c r="AB10" i="26" s="1"/>
  <c r="AC10" i="26" s="1"/>
  <c r="AD10" i="26" s="1"/>
  <c r="AE10" i="26" s="1"/>
  <c r="Z9" i="26"/>
  <c r="AA9" i="26" s="1"/>
  <c r="AB9" i="26"/>
  <c r="AC9" i="26" s="1"/>
  <c r="AD9" i="26" s="1"/>
  <c r="AE9" i="26" s="1"/>
  <c r="AA43" i="26"/>
  <c r="AB43" i="26"/>
  <c r="AC43" i="26"/>
  <c r="AD43" i="26" s="1"/>
  <c r="AE43" i="26" s="1"/>
  <c r="Z39" i="26"/>
  <c r="AA39" i="26" s="1"/>
  <c r="AB39" i="26" s="1"/>
  <c r="AC39" i="26" s="1"/>
  <c r="AD39" i="26" s="1"/>
  <c r="AE39" i="26" s="1"/>
  <c r="Z36" i="26"/>
  <c r="AA36" i="26"/>
  <c r="AB36" i="26" s="1"/>
  <c r="AC36" i="26"/>
  <c r="AD36" i="26" s="1"/>
  <c r="AE36" i="26"/>
  <c r="Z35" i="26"/>
  <c r="AA35" i="26" s="1"/>
  <c r="AB35" i="26" s="1"/>
  <c r="AC35" i="26" s="1"/>
  <c r="AD35" i="26" s="1"/>
  <c r="AE35" i="26" s="1"/>
  <c r="Z32" i="26"/>
  <c r="AA32" i="26"/>
  <c r="AB32" i="26"/>
  <c r="AC32" i="26"/>
  <c r="AD32" i="26" s="1"/>
  <c r="AE32" i="26" s="1"/>
  <c r="Z31" i="26"/>
  <c r="AA31" i="26" s="1"/>
  <c r="AB31" i="26" s="1"/>
  <c r="AC31" i="26" s="1"/>
  <c r="AD31" i="26" s="1"/>
  <c r="AE31" i="26" s="1"/>
  <c r="Z28" i="26"/>
  <c r="AA28" i="26"/>
  <c r="AB28" i="26" s="1"/>
  <c r="AC28" i="26"/>
  <c r="AD28" i="26" s="1"/>
  <c r="AE28" i="26"/>
  <c r="Z27" i="26"/>
  <c r="AA27" i="26" s="1"/>
  <c r="AB27" i="26" s="1"/>
  <c r="AC27" i="26" s="1"/>
  <c r="AD27" i="26" s="1"/>
  <c r="AE27" i="26" s="1"/>
  <c r="Z24" i="26"/>
  <c r="AA24" i="26"/>
  <c r="AB24" i="26"/>
  <c r="AC24" i="26"/>
  <c r="AD24" i="26" s="1"/>
  <c r="AE24" i="26" s="1"/>
  <c r="Z23" i="26"/>
  <c r="AA23" i="26" s="1"/>
  <c r="AB23" i="26" s="1"/>
  <c r="AC23" i="26" s="1"/>
  <c r="AD23" i="26" s="1"/>
  <c r="AE23" i="26" s="1"/>
  <c r="Z20" i="26"/>
  <c r="AA20" i="26"/>
  <c r="AB20" i="26" s="1"/>
  <c r="AC20" i="26"/>
  <c r="AD20" i="26" s="1"/>
  <c r="AE20" i="26"/>
  <c r="Z19" i="26"/>
  <c r="AA19" i="26" s="1"/>
  <c r="AB19" i="26" s="1"/>
  <c r="AC19" i="26" s="1"/>
  <c r="AD19" i="26" s="1"/>
  <c r="AE19" i="26" s="1"/>
  <c r="Z16" i="26"/>
  <c r="AA16" i="26"/>
  <c r="AB16" i="26"/>
  <c r="AC16" i="26"/>
  <c r="AD16" i="26" s="1"/>
  <c r="AE16" i="26" s="1"/>
  <c r="Z15" i="26"/>
  <c r="AA15" i="26" s="1"/>
  <c r="AB15" i="26" s="1"/>
  <c r="AC15" i="26" s="1"/>
  <c r="AD15" i="26" s="1"/>
  <c r="AE15" i="26" s="1"/>
  <c r="Z12" i="26"/>
  <c r="AA12" i="26"/>
  <c r="AB12" i="26" s="1"/>
  <c r="AC12" i="26"/>
  <c r="AD12" i="26" s="1"/>
  <c r="AE12" i="26"/>
  <c r="Z11" i="26"/>
  <c r="AA11" i="26" s="1"/>
  <c r="AB11" i="26" s="1"/>
  <c r="AC11" i="26" s="1"/>
  <c r="AD11" i="26" s="1"/>
  <c r="AE11" i="26" s="1"/>
  <c r="Z8" i="26"/>
  <c r="AA8" i="26"/>
  <c r="AB8" i="26"/>
  <c r="AC8" i="26"/>
  <c r="AD8" i="26" s="1"/>
  <c r="AE8" i="26" s="1"/>
  <c r="AB41" i="26"/>
  <c r="AC41" i="26" s="1"/>
  <c r="AD41" i="26" s="1"/>
  <c r="AE41" i="26" s="1"/>
  <c r="AF41" i="26" s="1"/>
  <c r="AG38" i="26"/>
  <c r="R38" i="26" s="1"/>
  <c r="L38" i="26" s="1"/>
  <c r="M38" i="26" s="1"/>
  <c r="O38" i="26" s="1"/>
  <c r="R50" i="26"/>
  <c r="L50" i="26"/>
  <c r="M50" i="26" s="1"/>
  <c r="O50" i="26" s="1"/>
  <c r="AG45" i="26"/>
  <c r="R45" i="26" s="1"/>
  <c r="L45" i="26" s="1"/>
  <c r="M45" i="26"/>
  <c r="O45" i="26"/>
  <c r="DO45" i="26" s="1"/>
  <c r="L48" i="26"/>
  <c r="M48" i="26" s="1"/>
  <c r="O48" i="26" s="1"/>
  <c r="AF48" i="26"/>
  <c r="AG53" i="26"/>
  <c r="R53" i="26" s="1"/>
  <c r="L53" i="26" s="1"/>
  <c r="M53" i="26" s="1"/>
  <c r="O53" i="26" s="1"/>
  <c r="AG42" i="26"/>
  <c r="R42" i="26" s="1"/>
  <c r="L42" i="26"/>
  <c r="M42" i="26" s="1"/>
  <c r="O42" i="26"/>
  <c r="DR42" i="26" s="1"/>
  <c r="AG37" i="26"/>
  <c r="R37" i="26" s="1"/>
  <c r="L37" i="26" s="1"/>
  <c r="M37" i="26" s="1"/>
  <c r="O37" i="26" s="1"/>
  <c r="R40" i="26"/>
  <c r="L40" i="26" s="1"/>
  <c r="M40" i="26" s="1"/>
  <c r="O40" i="26" s="1"/>
  <c r="R46" i="26"/>
  <c r="L46" i="26"/>
  <c r="M46" i="26" s="1"/>
  <c r="O46" i="26" s="1"/>
  <c r="DC46" i="26" s="1"/>
  <c r="AF46" i="26"/>
  <c r="AG51" i="26"/>
  <c r="R51" i="26" s="1"/>
  <c r="L51" i="26" s="1"/>
  <c r="M51" i="26" s="1"/>
  <c r="O51" i="26" s="1"/>
  <c r="AG62" i="26"/>
  <c r="R62" i="26"/>
  <c r="L62" i="26" s="1"/>
  <c r="M62" i="26" s="1"/>
  <c r="O62" i="26" s="1"/>
  <c r="AF67" i="26"/>
  <c r="AG67" i="26"/>
  <c r="R67" i="26" s="1"/>
  <c r="L67" i="26" s="1"/>
  <c r="M67" i="26" s="1"/>
  <c r="O67" i="26" s="1"/>
  <c r="AF71" i="26"/>
  <c r="AG71" i="26"/>
  <c r="R71" i="26"/>
  <c r="L71" i="26"/>
  <c r="M71" i="26" s="1"/>
  <c r="O71" i="26" s="1"/>
  <c r="AF77" i="26"/>
  <c r="AG77" i="26"/>
  <c r="R77" i="26" s="1"/>
  <c r="L77" i="26" s="1"/>
  <c r="M77" i="26" s="1"/>
  <c r="O77" i="26" s="1"/>
  <c r="AG44" i="26"/>
  <c r="R44" i="26" s="1"/>
  <c r="L44" i="26" s="1"/>
  <c r="M44" i="26" s="1"/>
  <c r="O44" i="26" s="1"/>
  <c r="AF44" i="26"/>
  <c r="AF49" i="26"/>
  <c r="AG49" i="26"/>
  <c r="R49" i="26" s="1"/>
  <c r="L49" i="26" s="1"/>
  <c r="M49" i="26" s="1"/>
  <c r="O49" i="26" s="1"/>
  <c r="AG52" i="26"/>
  <c r="R52" i="26" s="1"/>
  <c r="L52" i="26" s="1"/>
  <c r="M52" i="26" s="1"/>
  <c r="O52" i="26" s="1"/>
  <c r="AF52" i="26"/>
  <c r="AF57" i="26"/>
  <c r="AG57" i="26"/>
  <c r="R57" i="26" s="1"/>
  <c r="L57" i="26" s="1"/>
  <c r="M57" i="26" s="1"/>
  <c r="O57" i="26" s="1"/>
  <c r="DT48" i="26"/>
  <c r="DR48" i="26"/>
  <c r="DE48" i="26"/>
  <c r="DG48" i="26"/>
  <c r="DR50" i="26"/>
  <c r="DP50" i="26"/>
  <c r="DE50" i="26"/>
  <c r="DW50" i="26"/>
  <c r="DJ38" i="26"/>
  <c r="DM38" i="26"/>
  <c r="DU38" i="26"/>
  <c r="CU51" i="26"/>
  <c r="DZ51" i="26" s="1"/>
  <c r="DT51" i="26"/>
  <c r="DL51" i="26"/>
  <c r="DR40" i="26"/>
  <c r="DB40" i="26"/>
  <c r="DG40" i="26"/>
  <c r="DS40" i="26"/>
  <c r="DG37" i="26"/>
  <c r="CY37" i="26"/>
  <c r="DT37" i="26"/>
  <c r="CX37" i="26"/>
  <c r="DV42" i="26"/>
  <c r="DJ42" i="26"/>
  <c r="DF42" i="26"/>
  <c r="DX42" i="26"/>
  <c r="DT42" i="26"/>
  <c r="DH42" i="26"/>
  <c r="DD42" i="26"/>
  <c r="CU42" i="26"/>
  <c r="DC42" i="26"/>
  <c r="DG42" i="26"/>
  <c r="DS42" i="26"/>
  <c r="DW42" i="26"/>
  <c r="DE42" i="26"/>
  <c r="DI42" i="26"/>
  <c r="DU42" i="26"/>
  <c r="DK53" i="26"/>
  <c r="DG53" i="26"/>
  <c r="DM53" i="26"/>
  <c r="DI53" i="26"/>
  <c r="DH53" i="26"/>
  <c r="DL53" i="26"/>
  <c r="DJ53" i="26"/>
  <c r="DN53" i="26"/>
  <c r="DW45" i="26"/>
  <c r="DS45" i="26"/>
  <c r="DG45" i="26"/>
  <c r="DC45" i="26"/>
  <c r="DU45" i="26"/>
  <c r="DI45" i="26"/>
  <c r="DE45" i="26"/>
  <c r="CV45" i="26"/>
  <c r="CZ45" i="26"/>
  <c r="DL45" i="26"/>
  <c r="DP45" i="26"/>
  <c r="CX45" i="26"/>
  <c r="DB45" i="26"/>
  <c r="DN45" i="26"/>
  <c r="DR45" i="26"/>
  <c r="DS49" i="26"/>
  <c r="DE49" i="26"/>
  <c r="CW49" i="26"/>
  <c r="DT49" i="26"/>
  <c r="DW49" i="26"/>
  <c r="CX49" i="26"/>
  <c r="DF49" i="26"/>
  <c r="DV71" i="26"/>
  <c r="DN71" i="26"/>
  <c r="DT71" i="26"/>
  <c r="DL71" i="26"/>
  <c r="DA71" i="26"/>
  <c r="DI71" i="26"/>
  <c r="DC71" i="26"/>
  <c r="DR71" i="26"/>
  <c r="DJ71" i="26"/>
  <c r="DP71" i="26"/>
  <c r="DH71" i="26"/>
  <c r="DE71" i="26"/>
  <c r="DM71" i="26"/>
  <c r="DG71" i="26"/>
  <c r="DO71" i="26"/>
  <c r="DP40" i="26"/>
  <c r="DH40" i="26"/>
  <c r="CZ40" i="26"/>
  <c r="DN40" i="26"/>
  <c r="DF40" i="26"/>
  <c r="CX40" i="26"/>
  <c r="DI40" i="26"/>
  <c r="DQ40" i="26"/>
  <c r="CU40" i="26"/>
  <c r="DZ40" i="26" s="1"/>
  <c r="DC40" i="26"/>
  <c r="DK40" i="26"/>
  <c r="DW57" i="26"/>
  <c r="DG57" i="26"/>
  <c r="DA57" i="26"/>
  <c r="CX57" i="26"/>
  <c r="CZ57" i="26"/>
  <c r="DH57" i="26"/>
  <c r="DK57" i="26"/>
  <c r="DC57" i="26"/>
  <c r="DU57" i="26"/>
  <c r="DM57" i="26"/>
  <c r="DB57" i="26"/>
  <c r="DJ57" i="26"/>
  <c r="DD57" i="26"/>
  <c r="DL57" i="26"/>
  <c r="DX77" i="26"/>
  <c r="DP77" i="26"/>
  <c r="DH77" i="26"/>
  <c r="CZ77" i="26"/>
  <c r="DV77" i="26"/>
  <c r="DN77" i="26"/>
  <c r="DF77" i="26"/>
  <c r="CX77" i="26"/>
  <c r="CY77" i="26"/>
  <c r="DG77" i="26"/>
  <c r="DO77" i="26"/>
  <c r="DW77" i="26"/>
  <c r="DA77" i="26"/>
  <c r="DI77" i="26"/>
  <c r="DQ77" i="26"/>
  <c r="DT77" i="26"/>
  <c r="DL77" i="26"/>
  <c r="DD77" i="26"/>
  <c r="CV77" i="26"/>
  <c r="DR77" i="26"/>
  <c r="DJ77" i="26"/>
  <c r="DB77" i="26"/>
  <c r="CU77" i="26"/>
  <c r="DZ77" i="26" s="1"/>
  <c r="EA77" i="26" s="1"/>
  <c r="DC77" i="26"/>
  <c r="DK77" i="26"/>
  <c r="DS77" i="26"/>
  <c r="CW77" i="26"/>
  <c r="DE77" i="26"/>
  <c r="DM77" i="26"/>
  <c r="DU77" i="26"/>
  <c r="DV67" i="26"/>
  <c r="DN67" i="26"/>
  <c r="DX67" i="26"/>
  <c r="DP67" i="26"/>
  <c r="DD67" i="26"/>
  <c r="CV67" i="26"/>
  <c r="DF67" i="26"/>
  <c r="CX67" i="26"/>
  <c r="CY67" i="26"/>
  <c r="DG67" i="26"/>
  <c r="DO67" i="26"/>
  <c r="DW67" i="26"/>
  <c r="DA67" i="26"/>
  <c r="DI67" i="26"/>
  <c r="DQ67" i="26"/>
  <c r="DR67" i="26"/>
  <c r="DJ67" i="26"/>
  <c r="DT67" i="26"/>
  <c r="DH67" i="26"/>
  <c r="CZ67" i="26"/>
  <c r="DL67" i="26"/>
  <c r="DB67" i="26"/>
  <c r="CU67" i="26"/>
  <c r="DZ67" i="26" s="1"/>
  <c r="DC67" i="26"/>
  <c r="DK67" i="26"/>
  <c r="DS67" i="26"/>
  <c r="CW67" i="26"/>
  <c r="DE67" i="26"/>
  <c r="DM67" i="26"/>
  <c r="DU67" i="26"/>
  <c r="DQ51" i="26"/>
  <c r="DI51" i="26"/>
  <c r="DA51" i="26"/>
  <c r="DW51" i="26"/>
  <c r="DO51" i="26"/>
  <c r="DG51" i="26"/>
  <c r="CY51" i="26"/>
  <c r="DB51" i="26"/>
  <c r="DJ51" i="26"/>
  <c r="CZ51" i="26"/>
  <c r="DP51" i="26"/>
  <c r="DX51" i="26"/>
  <c r="DD51" i="26"/>
  <c r="DR51" i="26"/>
  <c r="DU51" i="26"/>
  <c r="DM51" i="26"/>
  <c r="DX52" i="26"/>
  <c r="DP52" i="26"/>
  <c r="DH52" i="26"/>
  <c r="CZ52" i="26"/>
  <c r="DV52" i="26"/>
  <c r="DN52" i="26"/>
  <c r="DF52" i="26"/>
  <c r="CX52" i="26"/>
  <c r="CY52" i="26"/>
  <c r="DG52" i="26"/>
  <c r="DO52" i="26"/>
  <c r="DW52" i="26"/>
  <c r="DA52" i="26"/>
  <c r="DI52" i="26"/>
  <c r="DQ52" i="26"/>
  <c r="DX44" i="26"/>
  <c r="DP44" i="26"/>
  <c r="DH44" i="26"/>
  <c r="CZ44" i="26"/>
  <c r="DV44" i="26"/>
  <c r="DN44" i="26"/>
  <c r="DF44" i="26"/>
  <c r="CX44" i="26"/>
  <c r="CY44" i="26"/>
  <c r="DG44" i="26"/>
  <c r="DO44" i="26"/>
  <c r="DW44" i="26"/>
  <c r="DA44" i="26"/>
  <c r="DI44" i="26"/>
  <c r="DQ44" i="26"/>
  <c r="DU62" i="26"/>
  <c r="DM62" i="26"/>
  <c r="DE62" i="26"/>
  <c r="CW62" i="26"/>
  <c r="DS62" i="26"/>
  <c r="DK62" i="26"/>
  <c r="DC62" i="26"/>
  <c r="CU62" i="26"/>
  <c r="DZ62" i="26"/>
  <c r="CV62" i="26"/>
  <c r="DD62" i="26"/>
  <c r="DL62" i="26"/>
  <c r="DT62" i="26"/>
  <c r="CX62" i="26"/>
  <c r="DF62" i="26"/>
  <c r="DN62" i="26"/>
  <c r="DV62" i="26"/>
  <c r="AG11" i="26"/>
  <c r="R11" i="26" s="1"/>
  <c r="L11" i="26" s="1"/>
  <c r="M11" i="26" s="1"/>
  <c r="O11" i="26" s="1"/>
  <c r="AF11" i="26"/>
  <c r="AF16" i="26"/>
  <c r="AG16" i="26"/>
  <c r="R16" i="26" s="1"/>
  <c r="L16" i="26" s="1"/>
  <c r="M16" i="26" s="1"/>
  <c r="O16" i="26" s="1"/>
  <c r="AG19" i="26"/>
  <c r="R19" i="26" s="1"/>
  <c r="L19" i="26" s="1"/>
  <c r="M19" i="26" s="1"/>
  <c r="O19" i="26" s="1"/>
  <c r="AF19" i="26"/>
  <c r="AF24" i="26"/>
  <c r="AG24" i="26"/>
  <c r="R24" i="26" s="1"/>
  <c r="L24" i="26" s="1"/>
  <c r="M24" i="26" s="1"/>
  <c r="O24" i="26" s="1"/>
  <c r="AG27" i="26"/>
  <c r="R27" i="26" s="1"/>
  <c r="L27" i="26" s="1"/>
  <c r="M27" i="26" s="1"/>
  <c r="O27" i="26" s="1"/>
  <c r="AF27" i="26"/>
  <c r="AF32" i="26"/>
  <c r="AG32" i="26"/>
  <c r="R32" i="26" s="1"/>
  <c r="L32" i="26" s="1"/>
  <c r="M32" i="26" s="1"/>
  <c r="O32" i="26" s="1"/>
  <c r="AG35" i="26"/>
  <c r="R35" i="26" s="1"/>
  <c r="L35" i="26" s="1"/>
  <c r="M35" i="26" s="1"/>
  <c r="O35" i="26" s="1"/>
  <c r="AF35" i="26"/>
  <c r="AF12" i="26"/>
  <c r="AG12" i="26"/>
  <c r="R12" i="26" s="1"/>
  <c r="L12" i="26" s="1"/>
  <c r="M12" i="26" s="1"/>
  <c r="O12" i="26" s="1"/>
  <c r="AG15" i="26"/>
  <c r="R15" i="26" s="1"/>
  <c r="L15" i="26" s="1"/>
  <c r="M15" i="26" s="1"/>
  <c r="O15" i="26" s="1"/>
  <c r="AF15" i="26"/>
  <c r="AF20" i="26"/>
  <c r="AG20" i="26"/>
  <c r="R20" i="26" s="1"/>
  <c r="L20" i="26" s="1"/>
  <c r="M20" i="26" s="1"/>
  <c r="O20" i="26" s="1"/>
  <c r="AG23" i="26"/>
  <c r="R23" i="26" s="1"/>
  <c r="L23" i="26" s="1"/>
  <c r="M23" i="26" s="1"/>
  <c r="O23" i="26" s="1"/>
  <c r="AF23" i="26"/>
  <c r="AF28" i="26"/>
  <c r="AG28" i="26"/>
  <c r="R28" i="26" s="1"/>
  <c r="L28" i="26" s="1"/>
  <c r="M28" i="26" s="1"/>
  <c r="O28" i="26" s="1"/>
  <c r="AG31" i="26"/>
  <c r="R31" i="26" s="1"/>
  <c r="L31" i="26" s="1"/>
  <c r="M31" i="26" s="1"/>
  <c r="O31" i="26" s="1"/>
  <c r="AF31" i="26"/>
  <c r="AF36" i="26"/>
  <c r="AG36" i="26"/>
  <c r="R36" i="26" s="1"/>
  <c r="L36" i="26" s="1"/>
  <c r="M36" i="26" s="1"/>
  <c r="O36" i="26" s="1"/>
  <c r="AG39" i="26"/>
  <c r="R39" i="26" s="1"/>
  <c r="L39" i="26" s="1"/>
  <c r="M39" i="26" s="1"/>
  <c r="O39" i="26" s="1"/>
  <c r="AF39" i="26"/>
  <c r="AG9" i="26"/>
  <c r="R9" i="26"/>
  <c r="L9" i="26" s="1"/>
  <c r="M9" i="26" s="1"/>
  <c r="O9" i="26" s="1"/>
  <c r="DW9" i="26" s="1"/>
  <c r="AF9" i="26"/>
  <c r="AG30" i="26"/>
  <c r="R30" i="26" s="1"/>
  <c r="L30" i="26" s="1"/>
  <c r="M30" i="26" s="1"/>
  <c r="O30" i="26" s="1"/>
  <c r="AG22" i="26"/>
  <c r="R22" i="26"/>
  <c r="L22" i="26" s="1"/>
  <c r="M22" i="26" s="1"/>
  <c r="O22" i="26" s="1"/>
  <c r="AG14" i="26"/>
  <c r="R14" i="26" s="1"/>
  <c r="L14" i="26" s="1"/>
  <c r="M14" i="26" s="1"/>
  <c r="O14" i="26" s="1"/>
  <c r="AG41" i="26"/>
  <c r="R41" i="26" s="1"/>
  <c r="L41" i="26" s="1"/>
  <c r="M41" i="26" s="1"/>
  <c r="O41" i="26" s="1"/>
  <c r="Z98" i="26"/>
  <c r="AA98" i="26" s="1"/>
  <c r="AB98" i="26" s="1"/>
  <c r="AC98" i="26" s="1"/>
  <c r="AD98" i="26" s="1"/>
  <c r="AE98" i="26" s="1"/>
  <c r="Z97" i="26"/>
  <c r="AA97" i="26" s="1"/>
  <c r="AB97" i="26" s="1"/>
  <c r="AC97" i="26" s="1"/>
  <c r="AD97" i="26" s="1"/>
  <c r="AE97" i="26" s="1"/>
  <c r="Z94" i="26"/>
  <c r="AA94" i="26" s="1"/>
  <c r="AB94" i="26" s="1"/>
  <c r="AC94" i="26" s="1"/>
  <c r="AD94" i="26" s="1"/>
  <c r="AE94" i="26" s="1"/>
  <c r="Z93" i="26"/>
  <c r="AA93" i="26" s="1"/>
  <c r="AB93" i="26" s="1"/>
  <c r="AC93" i="26" s="1"/>
  <c r="AD93" i="26" s="1"/>
  <c r="AE93" i="26" s="1"/>
  <c r="Z90" i="26"/>
  <c r="AA90" i="26" s="1"/>
  <c r="AB90" i="26"/>
  <c r="AC90" i="26" s="1"/>
  <c r="AD90" i="26" s="1"/>
  <c r="AE90" i="26" s="1"/>
  <c r="Z89" i="26"/>
  <c r="AA89" i="26" s="1"/>
  <c r="AB89" i="26" s="1"/>
  <c r="AC89" i="26" s="1"/>
  <c r="AD89" i="26" s="1"/>
  <c r="AE89" i="26" s="1"/>
  <c r="Z86" i="26"/>
  <c r="AA86" i="26" s="1"/>
  <c r="AB86" i="26"/>
  <c r="AC86" i="26" s="1"/>
  <c r="AD86" i="26" s="1"/>
  <c r="AE86" i="26" s="1"/>
  <c r="Z85" i="26"/>
  <c r="AA85" i="26" s="1"/>
  <c r="AB85" i="26" s="1"/>
  <c r="AC85" i="26" s="1"/>
  <c r="AD85" i="26" s="1"/>
  <c r="AE85" i="26" s="1"/>
  <c r="Z82" i="26"/>
  <c r="AA82" i="26" s="1"/>
  <c r="AB82" i="26"/>
  <c r="AC82" i="26" s="1"/>
  <c r="AD82" i="26" s="1"/>
  <c r="AE82" i="26" s="1"/>
  <c r="Z100" i="26"/>
  <c r="AA100" i="26" s="1"/>
  <c r="AB100" i="26" s="1"/>
  <c r="AC100" i="26" s="1"/>
  <c r="AD100" i="26" s="1"/>
  <c r="AE100" i="26" s="1"/>
  <c r="Z99" i="26"/>
  <c r="AA99" i="26" s="1"/>
  <c r="AB99" i="26"/>
  <c r="AC99" i="26" s="1"/>
  <c r="AD99" i="26" s="1"/>
  <c r="AE99" i="26" s="1"/>
  <c r="Z96" i="26"/>
  <c r="AA96" i="26" s="1"/>
  <c r="AB96" i="26" s="1"/>
  <c r="AC96" i="26" s="1"/>
  <c r="AD96" i="26" s="1"/>
  <c r="AE96" i="26" s="1"/>
  <c r="Z95" i="26"/>
  <c r="AA95" i="26" s="1"/>
  <c r="AB95" i="26"/>
  <c r="AC95" i="26" s="1"/>
  <c r="AD95" i="26" s="1"/>
  <c r="AE95" i="26" s="1"/>
  <c r="Z92" i="26"/>
  <c r="AA92" i="26" s="1"/>
  <c r="AB92" i="26" s="1"/>
  <c r="AC92" i="26" s="1"/>
  <c r="AD92" i="26" s="1"/>
  <c r="AE92" i="26" s="1"/>
  <c r="Z91" i="26"/>
  <c r="AA91" i="26" s="1"/>
  <c r="AB91" i="26"/>
  <c r="AC91" i="26" s="1"/>
  <c r="AD91" i="26" s="1"/>
  <c r="AE91" i="26" s="1"/>
  <c r="Z88" i="26"/>
  <c r="AA88" i="26" s="1"/>
  <c r="AB88" i="26" s="1"/>
  <c r="AC88" i="26" s="1"/>
  <c r="AD88" i="26" s="1"/>
  <c r="AE88" i="26" s="1"/>
  <c r="Z87" i="26"/>
  <c r="AA87" i="26" s="1"/>
  <c r="AB87" i="26"/>
  <c r="AC87" i="26" s="1"/>
  <c r="AD87" i="26" s="1"/>
  <c r="AE87" i="26" s="1"/>
  <c r="Z84" i="26"/>
  <c r="AA84" i="26" s="1"/>
  <c r="AB84" i="26" s="1"/>
  <c r="AC84" i="26" s="1"/>
  <c r="AD84" i="26" s="1"/>
  <c r="AE84" i="26" s="1"/>
  <c r="Z83" i="26"/>
  <c r="AA83" i="26" s="1"/>
  <c r="AB83" i="26"/>
  <c r="AC83" i="26" s="1"/>
  <c r="AD83" i="26" s="1"/>
  <c r="AE83" i="26" s="1"/>
  <c r="Z80" i="26"/>
  <c r="AA80" i="26" s="1"/>
  <c r="AB80" i="26" s="1"/>
  <c r="AC80" i="26" s="1"/>
  <c r="AD80" i="26" s="1"/>
  <c r="AE80" i="26" s="1"/>
  <c r="Z79" i="26"/>
  <c r="AA79" i="26" s="1"/>
  <c r="AB79" i="26"/>
  <c r="AC79" i="26" s="1"/>
  <c r="AD79" i="26" s="1"/>
  <c r="AE79" i="26" s="1"/>
  <c r="Z76" i="26"/>
  <c r="AA76" i="26" s="1"/>
  <c r="AB76" i="26" s="1"/>
  <c r="AC76" i="26" s="1"/>
  <c r="AD76" i="26" s="1"/>
  <c r="AE76" i="26" s="1"/>
  <c r="Z72" i="26"/>
  <c r="AA72" i="26" s="1"/>
  <c r="AB72" i="26"/>
  <c r="AC72" i="26" s="1"/>
  <c r="AD72" i="26" s="1"/>
  <c r="AE72" i="26" s="1"/>
  <c r="CU27" i="26"/>
  <c r="DZ27" i="26" s="1"/>
  <c r="CZ27" i="26"/>
  <c r="DP27" i="26"/>
  <c r="DO27" i="26"/>
  <c r="CY27" i="26"/>
  <c r="DL27" i="26"/>
  <c r="CU19" i="26"/>
  <c r="DZ19" i="26" s="1"/>
  <c r="CY19" i="26"/>
  <c r="DO19" i="26"/>
  <c r="DP19" i="26"/>
  <c r="DA19" i="26"/>
  <c r="DQ19" i="26"/>
  <c r="DV19" i="26"/>
  <c r="DK19" i="26"/>
  <c r="CV19" i="26"/>
  <c r="CW19" i="26"/>
  <c r="DM19" i="26"/>
  <c r="DB19" i="26"/>
  <c r="DG11" i="26"/>
  <c r="DW11" i="26"/>
  <c r="DH11" i="26"/>
  <c r="DI11" i="26"/>
  <c r="CX11" i="26"/>
  <c r="DN11" i="26"/>
  <c r="DS11" i="26"/>
  <c r="DD11" i="26"/>
  <c r="DT11" i="26"/>
  <c r="DU11" i="26"/>
  <c r="DJ11" i="26"/>
  <c r="DK41" i="26"/>
  <c r="CU41" i="26"/>
  <c r="DZ41" i="26" s="1"/>
  <c r="EA41" i="26" s="1"/>
  <c r="EB41" i="26" s="1"/>
  <c r="EC41" i="26" s="1"/>
  <c r="ED41" i="26" s="1"/>
  <c r="EE41" i="26" s="1"/>
  <c r="DE41" i="26"/>
  <c r="DB41" i="26"/>
  <c r="DR41" i="26"/>
  <c r="DT41" i="26"/>
  <c r="DO41" i="26"/>
  <c r="CY41" i="26"/>
  <c r="CX41" i="26"/>
  <c r="DN41" i="26"/>
  <c r="CZ41" i="26"/>
  <c r="DR22" i="26"/>
  <c r="DT22" i="26"/>
  <c r="DB22" i="26"/>
  <c r="DW22" i="26"/>
  <c r="DH22" i="26"/>
  <c r="DI22" i="26"/>
  <c r="DX22" i="26"/>
  <c r="CX22" i="26"/>
  <c r="DC22" i="26"/>
  <c r="DD22" i="26"/>
  <c r="DE22" i="26"/>
  <c r="DU22" i="26"/>
  <c r="CV36" i="26"/>
  <c r="EA36" i="26" s="1"/>
  <c r="EB36" i="26" s="1"/>
  <c r="EC36" i="26" s="1"/>
  <c r="ED36" i="26" s="1"/>
  <c r="EE36" i="26" s="1"/>
  <c r="EF36" i="26" s="1"/>
  <c r="EG36" i="26" s="1"/>
  <c r="EH36" i="26" s="1"/>
  <c r="EI36" i="26" s="1"/>
  <c r="EJ36" i="26" s="1"/>
  <c r="DJ36" i="26"/>
  <c r="CU36" i="26"/>
  <c r="DZ36" i="26" s="1"/>
  <c r="DK36" i="26"/>
  <c r="CW36" i="26"/>
  <c r="DX36" i="26"/>
  <c r="DH36" i="26"/>
  <c r="DV36" i="26"/>
  <c r="CY36" i="26"/>
  <c r="DO36" i="26"/>
  <c r="DA36" i="26"/>
  <c r="DD28" i="26"/>
  <c r="DJ28" i="26"/>
  <c r="CW28" i="26"/>
  <c r="DT28" i="26"/>
  <c r="DG28" i="26"/>
  <c r="DW28" i="26"/>
  <c r="CZ28" i="26"/>
  <c r="DF28" i="26"/>
  <c r="DA28" i="26"/>
  <c r="CU28" i="26"/>
  <c r="DZ28" i="26" s="1"/>
  <c r="DC28" i="26"/>
  <c r="DB20" i="26"/>
  <c r="DR20" i="26"/>
  <c r="DE20" i="26"/>
  <c r="DH20" i="26"/>
  <c r="DX20" i="26"/>
  <c r="DG20" i="26"/>
  <c r="DF20" i="26"/>
  <c r="DV20" i="26"/>
  <c r="DI20" i="26"/>
  <c r="DL20" i="26"/>
  <c r="CU20" i="26"/>
  <c r="DZ20" i="26"/>
  <c r="DC20" i="26"/>
  <c r="DK20" i="26"/>
  <c r="DS20" i="26"/>
  <c r="DJ12" i="26"/>
  <c r="DR12" i="26"/>
  <c r="CW12" i="26"/>
  <c r="DM12" i="26"/>
  <c r="DU12" i="26"/>
  <c r="CZ12" i="26"/>
  <c r="DP12" i="26"/>
  <c r="DX12" i="26"/>
  <c r="CY12" i="26"/>
  <c r="DO12" i="26"/>
  <c r="DW12" i="26"/>
  <c r="CX12" i="26"/>
  <c r="DN12" i="26"/>
  <c r="DV12" i="26"/>
  <c r="DA12" i="26"/>
  <c r="DQ12" i="26"/>
  <c r="CV12" i="26"/>
  <c r="DD12" i="26"/>
  <c r="DT12" i="26"/>
  <c r="CU12" i="26"/>
  <c r="DZ12" i="26"/>
  <c r="EA12" i="26" s="1"/>
  <c r="EB12" i="26"/>
  <c r="EC12" i="26"/>
  <c r="ED12" i="26" s="1"/>
  <c r="EE12" i="26" s="1"/>
  <c r="EF12" i="26" s="1"/>
  <c r="DC12" i="26"/>
  <c r="DK12" i="26"/>
  <c r="DT32" i="26"/>
  <c r="DL32" i="26"/>
  <c r="DD32" i="26"/>
  <c r="DR32" i="26"/>
  <c r="DJ32" i="26"/>
  <c r="DB32" i="26"/>
  <c r="DK32" i="26"/>
  <c r="DS32" i="26"/>
  <c r="CW32" i="26"/>
  <c r="DM32" i="26"/>
  <c r="DU32" i="26"/>
  <c r="DX32" i="26"/>
  <c r="DP32" i="26"/>
  <c r="DH32" i="26"/>
  <c r="CZ32" i="26"/>
  <c r="DV32" i="26"/>
  <c r="DN32" i="26"/>
  <c r="DF32" i="26"/>
  <c r="CX32" i="26"/>
  <c r="CY32" i="26"/>
  <c r="DG32" i="26"/>
  <c r="DO32" i="26"/>
  <c r="DW32" i="26"/>
  <c r="DA32" i="26"/>
  <c r="DI32" i="26"/>
  <c r="DQ32" i="26"/>
  <c r="DT24" i="26"/>
  <c r="DL24" i="26"/>
  <c r="DD24" i="26"/>
  <c r="CV24" i="26"/>
  <c r="DR24" i="26"/>
  <c r="DJ24" i="26"/>
  <c r="DB24" i="26"/>
  <c r="CU24" i="26"/>
  <c r="DZ24" i="26" s="1"/>
  <c r="EA24" i="26" s="1"/>
  <c r="EB24" i="26" s="1"/>
  <c r="EC24" i="26" s="1"/>
  <c r="ED24" i="26" s="1"/>
  <c r="EE24" i="26" s="1"/>
  <c r="EF24" i="26" s="1"/>
  <c r="EG24" i="26" s="1"/>
  <c r="EH24" i="26" s="1"/>
  <c r="EI24" i="26" s="1"/>
  <c r="EJ24" i="26" s="1"/>
  <c r="EK24" i="26" s="1"/>
  <c r="EL24" i="26" s="1"/>
  <c r="EM24" i="26" s="1"/>
  <c r="EN24" i="26" s="1"/>
  <c r="EO24" i="26" s="1"/>
  <c r="EP24" i="26" s="1"/>
  <c r="EQ24" i="26" s="1"/>
  <c r="ER24" i="26" s="1"/>
  <c r="ES24" i="26" s="1"/>
  <c r="ET24" i="26" s="1"/>
  <c r="EU24" i="26" s="1"/>
  <c r="EV24" i="26" s="1"/>
  <c r="EW24" i="26" s="1"/>
  <c r="EX24" i="26" s="1"/>
  <c r="EY24" i="26" s="1"/>
  <c r="EZ24" i="26" s="1"/>
  <c r="FA24" i="26" s="1"/>
  <c r="FB24" i="26" s="1"/>
  <c r="FC24" i="26" s="1"/>
  <c r="P24" i="26" s="1"/>
  <c r="DC24" i="26"/>
  <c r="DK24" i="26"/>
  <c r="DS24" i="26"/>
  <c r="CW24" i="26"/>
  <c r="DE24" i="26"/>
  <c r="DM24" i="26"/>
  <c r="DU24" i="26"/>
  <c r="DX24" i="26"/>
  <c r="DP24" i="26"/>
  <c r="DH24" i="26"/>
  <c r="CZ24" i="26"/>
  <c r="DV24" i="26"/>
  <c r="DN24" i="26"/>
  <c r="DF24" i="26"/>
  <c r="CX24" i="26"/>
  <c r="CY24" i="26"/>
  <c r="DG24" i="26"/>
  <c r="DO24" i="26"/>
  <c r="DW24" i="26"/>
  <c r="DA24" i="26"/>
  <c r="DI24" i="26"/>
  <c r="DQ24" i="26"/>
  <c r="DB16" i="26"/>
  <c r="DJ16" i="26"/>
  <c r="DR16" i="26"/>
  <c r="CW16" i="26"/>
  <c r="DE16" i="26"/>
  <c r="DM16" i="26"/>
  <c r="DU16" i="26"/>
  <c r="CZ16" i="26"/>
  <c r="DH16" i="26"/>
  <c r="DP16" i="26"/>
  <c r="DX16" i="26"/>
  <c r="CY16" i="26"/>
  <c r="DG16" i="26"/>
  <c r="DO16" i="26"/>
  <c r="DW16" i="26"/>
  <c r="CX16" i="26"/>
  <c r="DF16" i="26"/>
  <c r="DN16" i="26"/>
  <c r="DV16" i="26"/>
  <c r="DA16" i="26"/>
  <c r="DI16" i="26"/>
  <c r="DQ16" i="26"/>
  <c r="CV16" i="26"/>
  <c r="DD16" i="26"/>
  <c r="DL16" i="26"/>
  <c r="DT16" i="26"/>
  <c r="CU16" i="26"/>
  <c r="DZ16" i="26" s="1"/>
  <c r="EA16" i="26" s="1"/>
  <c r="EB16" i="26" s="1"/>
  <c r="EC16" i="26" s="1"/>
  <c r="ED16" i="26" s="1"/>
  <c r="EE16" i="26" s="1"/>
  <c r="EF16" i="26" s="1"/>
  <c r="EG16" i="26" s="1"/>
  <c r="EH16" i="26" s="1"/>
  <c r="EI16" i="26" s="1"/>
  <c r="EJ16" i="26" s="1"/>
  <c r="EK16" i="26" s="1"/>
  <c r="EL16" i="26" s="1"/>
  <c r="EM16" i="26" s="1"/>
  <c r="EN16" i="26" s="1"/>
  <c r="EO16" i="26" s="1"/>
  <c r="EP16" i="26" s="1"/>
  <c r="EQ16" i="26" s="1"/>
  <c r="ER16" i="26" s="1"/>
  <c r="ES16" i="26" s="1"/>
  <c r="ET16" i="26" s="1"/>
  <c r="EU16" i="26" s="1"/>
  <c r="EV16" i="26" s="1"/>
  <c r="EW16" i="26" s="1"/>
  <c r="EX16" i="26" s="1"/>
  <c r="EY16" i="26" s="1"/>
  <c r="EZ16" i="26" s="1"/>
  <c r="FA16" i="26" s="1"/>
  <c r="FB16" i="26" s="1"/>
  <c r="FC16" i="26" s="1"/>
  <c r="P16" i="26" s="1"/>
  <c r="DC16" i="26"/>
  <c r="DK16" i="26"/>
  <c r="DS16" i="26"/>
  <c r="EA62" i="26"/>
  <c r="EB62" i="26"/>
  <c r="EC62" i="26" s="1"/>
  <c r="EA67" i="26"/>
  <c r="EB67" i="26"/>
  <c r="EC67" i="26"/>
  <c r="ED67" i="26" s="1"/>
  <c r="EE67" i="26" s="1"/>
  <c r="EF67" i="26" s="1"/>
  <c r="EG67" i="26" s="1"/>
  <c r="EH67" i="26" s="1"/>
  <c r="EI67" i="26" s="1"/>
  <c r="EJ67" i="26" s="1"/>
  <c r="EK67" i="26" s="1"/>
  <c r="EL67" i="26" s="1"/>
  <c r="EM67" i="26" s="1"/>
  <c r="EN67" i="26" s="1"/>
  <c r="EO67" i="26" s="1"/>
  <c r="EP67" i="26" s="1"/>
  <c r="EQ67" i="26" s="1"/>
  <c r="ER67" i="26" s="1"/>
  <c r="ES67" i="26" s="1"/>
  <c r="ET67" i="26" s="1"/>
  <c r="EU67" i="26" s="1"/>
  <c r="EV67" i="26" s="1"/>
  <c r="EW67" i="26" s="1"/>
  <c r="EX67" i="26" s="1"/>
  <c r="EY67" i="26" s="1"/>
  <c r="EZ67" i="26" s="1"/>
  <c r="FA67" i="26" s="1"/>
  <c r="FB67" i="26" s="1"/>
  <c r="FC67" i="26" s="1"/>
  <c r="P67" i="26" s="1"/>
  <c r="EB77" i="26"/>
  <c r="EC77" i="26" s="1"/>
  <c r="ED77" i="26" s="1"/>
  <c r="EE77" i="26" s="1"/>
  <c r="EF77" i="26" s="1"/>
  <c r="EG77" i="26" s="1"/>
  <c r="EH77" i="26" s="1"/>
  <c r="EI77" i="26" s="1"/>
  <c r="EJ77" i="26" s="1"/>
  <c r="EK77" i="26" s="1"/>
  <c r="EL77" i="26" s="1"/>
  <c r="EM77" i="26" s="1"/>
  <c r="EN77" i="26" s="1"/>
  <c r="EO77" i="26" s="1"/>
  <c r="EP77" i="26" s="1"/>
  <c r="EQ77" i="26" s="1"/>
  <c r="ER77" i="26" s="1"/>
  <c r="ES77" i="26" s="1"/>
  <c r="ET77" i="26" s="1"/>
  <c r="EU77" i="26" s="1"/>
  <c r="EV77" i="26" s="1"/>
  <c r="EW77" i="26" s="1"/>
  <c r="EX77" i="26" s="1"/>
  <c r="EY77" i="26" s="1"/>
  <c r="EZ77" i="26" s="1"/>
  <c r="FA77" i="26" s="1"/>
  <c r="FB77" i="26" s="1"/>
  <c r="FC77" i="26" s="1"/>
  <c r="P77" i="26" s="1"/>
  <c r="K5" i="13"/>
  <c r="Q7" i="20"/>
  <c r="Q98" i="20"/>
  <c r="Q94" i="20"/>
  <c r="Q90" i="20"/>
  <c r="Q86" i="20"/>
  <c r="Q82" i="20"/>
  <c r="Q78" i="20"/>
  <c r="Q74" i="20"/>
  <c r="Q70" i="20"/>
  <c r="Q66" i="20"/>
  <c r="Q62" i="20"/>
  <c r="Q58" i="20"/>
  <c r="Q54" i="20"/>
  <c r="Q50" i="20"/>
  <c r="Q46" i="20"/>
  <c r="Q42" i="20"/>
  <c r="Q38" i="20"/>
  <c r="Q34" i="20"/>
  <c r="Q30" i="20"/>
  <c r="Q26" i="20"/>
  <c r="Q22" i="20"/>
  <c r="Q18" i="20"/>
  <c r="Q14" i="20"/>
  <c r="Q10" i="20"/>
  <c r="H6" i="20"/>
  <c r="R6" i="20"/>
  <c r="Q6" i="20"/>
  <c r="Q99" i="20"/>
  <c r="Q97" i="20"/>
  <c r="Q95" i="20"/>
  <c r="Q93" i="20"/>
  <c r="Q91" i="20"/>
  <c r="Q89" i="20"/>
  <c r="Q87" i="20"/>
  <c r="Q85" i="20"/>
  <c r="Q83" i="20"/>
  <c r="Q81" i="20"/>
  <c r="Q79" i="20"/>
  <c r="Q77" i="20"/>
  <c r="Q75" i="20"/>
  <c r="Q73" i="20"/>
  <c r="Q71" i="20"/>
  <c r="Q69" i="20"/>
  <c r="Q67" i="20"/>
  <c r="Q65" i="20"/>
  <c r="Q63" i="20"/>
  <c r="Q61" i="20"/>
  <c r="Q59" i="20"/>
  <c r="Q57" i="20"/>
  <c r="Q55" i="20"/>
  <c r="Q53" i="20"/>
  <c r="Q51" i="20"/>
  <c r="Q49" i="20"/>
  <c r="Q47" i="20"/>
  <c r="Q45" i="20"/>
  <c r="Q43" i="20"/>
  <c r="Q41" i="20"/>
  <c r="Q39" i="20"/>
  <c r="Q37" i="20"/>
  <c r="Q35" i="20"/>
  <c r="Q33" i="20"/>
  <c r="Q31" i="20"/>
  <c r="Q29" i="20"/>
  <c r="Q27" i="20"/>
  <c r="Q25" i="20"/>
  <c r="Q23" i="20"/>
  <c r="Q21" i="20"/>
  <c r="Q19" i="20"/>
  <c r="Q17" i="20"/>
  <c r="Q15" i="20"/>
  <c r="Q13" i="20"/>
  <c r="Q11" i="20"/>
  <c r="Q9" i="20"/>
  <c r="F5" i="20"/>
  <c r="C10" i="28"/>
  <c r="J5" i="13"/>
  <c r="M6" i="3"/>
  <c r="AG97" i="26"/>
  <c r="R97" i="26"/>
  <c r="L97" i="26" s="1"/>
  <c r="M97" i="26" s="1"/>
  <c r="O97" i="26" s="1"/>
  <c r="AF97" i="26"/>
  <c r="DS41" i="26"/>
  <c r="DC41" i="26"/>
  <c r="DM41" i="26"/>
  <c r="CW41" i="26"/>
  <c r="DJ41" i="26"/>
  <c r="CV41" i="26"/>
  <c r="DL41" i="26"/>
  <c r="DW41" i="26"/>
  <c r="DG41" i="26"/>
  <c r="DQ41" i="26"/>
  <c r="DA41" i="26"/>
  <c r="DF41" i="26"/>
  <c r="DV41" i="26"/>
  <c r="DH41" i="26"/>
  <c r="DX41" i="26"/>
  <c r="DB14" i="26"/>
  <c r="DR14" i="26"/>
  <c r="DG14" i="26"/>
  <c r="DW14" i="26"/>
  <c r="DH14" i="26"/>
  <c r="DX14" i="26"/>
  <c r="DI14" i="26"/>
  <c r="CX14" i="26"/>
  <c r="DN14" i="26"/>
  <c r="DC14" i="26"/>
  <c r="DS14" i="26"/>
  <c r="DD14" i="26"/>
  <c r="DT14" i="26"/>
  <c r="DE14" i="26"/>
  <c r="DU14" i="26"/>
  <c r="DJ14" i="26"/>
  <c r="CU14" i="26"/>
  <c r="DZ14" i="26"/>
  <c r="CY14" i="26"/>
  <c r="DO14" i="26"/>
  <c r="CZ14" i="26"/>
  <c r="DP14" i="26"/>
  <c r="DA14" i="26"/>
  <c r="DQ14" i="26"/>
  <c r="DF14" i="26"/>
  <c r="DV14" i="26"/>
  <c r="DK14" i="26"/>
  <c r="CV14" i="26"/>
  <c r="DL14" i="26"/>
  <c r="CW14" i="26"/>
  <c r="DM14" i="26"/>
  <c r="DT36" i="26"/>
  <c r="DD36" i="26"/>
  <c r="DR36" i="26"/>
  <c r="DB36" i="26"/>
  <c r="DC36" i="26"/>
  <c r="DS36" i="26"/>
  <c r="DE36" i="26"/>
  <c r="DU36" i="26"/>
  <c r="DP36" i="26"/>
  <c r="CZ36" i="26"/>
  <c r="DN36" i="26"/>
  <c r="CX36" i="26"/>
  <c r="DG36" i="26"/>
  <c r="DW36" i="26"/>
  <c r="DI36" i="26"/>
  <c r="DI31" i="26"/>
  <c r="DW31" i="26"/>
  <c r="DG31" i="26"/>
  <c r="CZ31" i="26"/>
  <c r="DP31" i="26"/>
  <c r="DB31" i="26"/>
  <c r="DR31" i="26"/>
  <c r="DM31" i="26"/>
  <c r="CW31" i="26"/>
  <c r="DK31" i="26"/>
  <c r="CU31" i="26"/>
  <c r="DZ31" i="26"/>
  <c r="EA31" i="26"/>
  <c r="EB31" i="26"/>
  <c r="EC31" i="26" s="1"/>
  <c r="CV31" i="26"/>
  <c r="DL31" i="26"/>
  <c r="CX31" i="26"/>
  <c r="DN31" i="26"/>
  <c r="DQ31" i="26"/>
  <c r="DA31" i="26"/>
  <c r="DO31" i="26"/>
  <c r="CY31" i="26"/>
  <c r="DH31" i="26"/>
  <c r="DX31" i="26"/>
  <c r="DJ31" i="26"/>
  <c r="DU31" i="26"/>
  <c r="DE31" i="26"/>
  <c r="DS31" i="26"/>
  <c r="DC31" i="26"/>
  <c r="DD31" i="26"/>
  <c r="DT31" i="26"/>
  <c r="DF31" i="26"/>
  <c r="DV31" i="26"/>
  <c r="DJ20" i="26"/>
  <c r="CW20" i="26"/>
  <c r="DM20" i="26"/>
  <c r="CZ20" i="26"/>
  <c r="DP20" i="26"/>
  <c r="CY20" i="26"/>
  <c r="DO20" i="26"/>
  <c r="CX20" i="26"/>
  <c r="DN20" i="26"/>
  <c r="DA20" i="26"/>
  <c r="DQ20" i="26"/>
  <c r="DD20" i="26"/>
  <c r="DT20" i="26"/>
  <c r="DK15" i="26"/>
  <c r="CV15" i="26"/>
  <c r="DL15" i="26"/>
  <c r="CW15" i="26"/>
  <c r="DM15" i="26"/>
  <c r="DB15" i="26"/>
  <c r="DR15" i="26"/>
  <c r="DG15" i="26"/>
  <c r="DW15" i="26"/>
  <c r="DH15" i="26"/>
  <c r="DX15" i="26"/>
  <c r="DI15" i="26"/>
  <c r="CX15" i="26"/>
  <c r="DN15" i="26"/>
  <c r="DC15" i="26"/>
  <c r="DS15" i="26"/>
  <c r="DD15" i="26"/>
  <c r="DT15" i="26"/>
  <c r="DE15" i="26"/>
  <c r="DU15" i="26"/>
  <c r="DJ15" i="26"/>
  <c r="CU15" i="26"/>
  <c r="DZ15" i="26" s="1"/>
  <c r="EA15" i="26" s="1"/>
  <c r="EB15" i="26" s="1"/>
  <c r="EC15" i="26" s="1"/>
  <c r="ED15" i="26" s="1"/>
  <c r="EE15" i="26" s="1"/>
  <c r="EF15" i="26" s="1"/>
  <c r="EG15" i="26" s="1"/>
  <c r="EH15" i="26" s="1"/>
  <c r="EI15" i="26" s="1"/>
  <c r="EJ15" i="26" s="1"/>
  <c r="EK15" i="26" s="1"/>
  <c r="EL15" i="26" s="1"/>
  <c r="EM15" i="26" s="1"/>
  <c r="EN15" i="26" s="1"/>
  <c r="EO15" i="26" s="1"/>
  <c r="EP15" i="26" s="1"/>
  <c r="EQ15" i="26" s="1"/>
  <c r="ER15" i="26" s="1"/>
  <c r="ES15" i="26" s="1"/>
  <c r="CY15" i="26"/>
  <c r="DO15" i="26"/>
  <c r="CZ15" i="26"/>
  <c r="DP15" i="26"/>
  <c r="DA15" i="26"/>
  <c r="DQ15" i="26"/>
  <c r="DF15" i="26"/>
  <c r="DV15" i="26"/>
  <c r="DM27" i="26"/>
  <c r="CW27" i="26"/>
  <c r="DK27" i="26"/>
  <c r="DU27" i="26"/>
  <c r="DE27" i="26"/>
  <c r="DS27" i="26"/>
  <c r="DC27" i="26"/>
  <c r="DF27" i="26"/>
  <c r="DV27" i="26"/>
  <c r="DH27" i="26"/>
  <c r="DX27" i="26"/>
  <c r="DI27" i="26"/>
  <c r="DW27" i="26"/>
  <c r="DG27" i="26"/>
  <c r="DB27" i="26"/>
  <c r="DR27" i="26"/>
  <c r="DD27" i="26"/>
  <c r="DT27" i="26"/>
  <c r="CU11" i="26"/>
  <c r="DZ11" i="26" s="1"/>
  <c r="CY11" i="26"/>
  <c r="DO11" i="26"/>
  <c r="CZ11" i="26"/>
  <c r="DP11" i="26"/>
  <c r="DA11" i="26"/>
  <c r="DQ11" i="26"/>
  <c r="DF11" i="26"/>
  <c r="DV11" i="26"/>
  <c r="DK11" i="26"/>
  <c r="CV11" i="26"/>
  <c r="DL11" i="26"/>
  <c r="CW11" i="26"/>
  <c r="DM11" i="26"/>
  <c r="DB11" i="26"/>
  <c r="DR11" i="26"/>
  <c r="AG72" i="26"/>
  <c r="R72" i="26"/>
  <c r="L72" i="26"/>
  <c r="M72" i="26"/>
  <c r="O72" i="26" s="1"/>
  <c r="AF72" i="26"/>
  <c r="AG79" i="26"/>
  <c r="R79" i="26"/>
  <c r="L79" i="26" s="1"/>
  <c r="M79" i="26" s="1"/>
  <c r="O79" i="26" s="1"/>
  <c r="AF79" i="26"/>
  <c r="AG83" i="26"/>
  <c r="R83" i="26"/>
  <c r="L83" i="26"/>
  <c r="M83" i="26"/>
  <c r="O83" i="26" s="1"/>
  <c r="AF83" i="26"/>
  <c r="AG87" i="26"/>
  <c r="R87" i="26"/>
  <c r="L87" i="26" s="1"/>
  <c r="M87" i="26" s="1"/>
  <c r="O87" i="26" s="1"/>
  <c r="AF87" i="26"/>
  <c r="AG91" i="26"/>
  <c r="R91" i="26"/>
  <c r="L91" i="26"/>
  <c r="M91" i="26"/>
  <c r="O91" i="26" s="1"/>
  <c r="AF91" i="26"/>
  <c r="AG95" i="26"/>
  <c r="R95" i="26"/>
  <c r="L95" i="26" s="1"/>
  <c r="M95" i="26" s="1"/>
  <c r="O95" i="26" s="1"/>
  <c r="AF95" i="26"/>
  <c r="AG99" i="26"/>
  <c r="R99" i="26"/>
  <c r="L99" i="26"/>
  <c r="M99" i="26"/>
  <c r="O99" i="26" s="1"/>
  <c r="AF99" i="26"/>
  <c r="AG82" i="26"/>
  <c r="R82" i="26"/>
  <c r="L82" i="26" s="1"/>
  <c r="M82" i="26" s="1"/>
  <c r="O82" i="26" s="1"/>
  <c r="AF82" i="26"/>
  <c r="AG86" i="26"/>
  <c r="R86" i="26"/>
  <c r="L86" i="26"/>
  <c r="M86" i="26"/>
  <c r="O86" i="26" s="1"/>
  <c r="AF86" i="26"/>
  <c r="AG90" i="26"/>
  <c r="R90" i="26"/>
  <c r="L90" i="26" s="1"/>
  <c r="M90" i="26" s="1"/>
  <c r="O90" i="26" s="1"/>
  <c r="AF90" i="26"/>
  <c r="AG94" i="26"/>
  <c r="R94" i="26"/>
  <c r="L94" i="26"/>
  <c r="M94" i="26"/>
  <c r="O94" i="26" s="1"/>
  <c r="AF94" i="26"/>
  <c r="AG98" i="26"/>
  <c r="R98" i="26"/>
  <c r="L98" i="26" s="1"/>
  <c r="M98" i="26" s="1"/>
  <c r="O98" i="26" s="1"/>
  <c r="AF98" i="26"/>
  <c r="DJ22" i="26"/>
  <c r="DL22" i="26"/>
  <c r="CU22" i="26"/>
  <c r="DZ22" i="26"/>
  <c r="CY22" i="26"/>
  <c r="DO22" i="26"/>
  <c r="CZ22" i="26"/>
  <c r="DA22" i="26"/>
  <c r="DQ22" i="26"/>
  <c r="DN22" i="26"/>
  <c r="DP22" i="26"/>
  <c r="DF22" i="26"/>
  <c r="DK22" i="26"/>
  <c r="CV22" i="26"/>
  <c r="CW22" i="26"/>
  <c r="DM22" i="26"/>
  <c r="DN30" i="26"/>
  <c r="CX30" i="26"/>
  <c r="DL30" i="26"/>
  <c r="CV30" i="26"/>
  <c r="DK30" i="26"/>
  <c r="CW30" i="26"/>
  <c r="DM30" i="26"/>
  <c r="DR30" i="26"/>
  <c r="DB30" i="26"/>
  <c r="DP30" i="26"/>
  <c r="CZ30" i="26"/>
  <c r="CY30" i="26"/>
  <c r="DO30" i="26"/>
  <c r="DA30" i="26"/>
  <c r="DQ30" i="26"/>
  <c r="DV30" i="26"/>
  <c r="DF30" i="26"/>
  <c r="DT30" i="26"/>
  <c r="DD30" i="26"/>
  <c r="DC30" i="26"/>
  <c r="DS30" i="26"/>
  <c r="DE30" i="26"/>
  <c r="DU30" i="26"/>
  <c r="DJ30" i="26"/>
  <c r="DX30" i="26"/>
  <c r="DH30" i="26"/>
  <c r="CU30" i="26"/>
  <c r="DZ30" i="26" s="1"/>
  <c r="EA30" i="26" s="1"/>
  <c r="EB30" i="26" s="1"/>
  <c r="EC30" i="26" s="1"/>
  <c r="ED30" i="26" s="1"/>
  <c r="EE30" i="26" s="1"/>
  <c r="EF30" i="26" s="1"/>
  <c r="EG30" i="26" s="1"/>
  <c r="EH30" i="26" s="1"/>
  <c r="EI30" i="26" s="1"/>
  <c r="EJ30" i="26" s="1"/>
  <c r="EK30" i="26" s="1"/>
  <c r="EL30" i="26" s="1"/>
  <c r="EM30" i="26" s="1"/>
  <c r="EN30" i="26" s="1"/>
  <c r="EO30" i="26" s="1"/>
  <c r="EP30" i="26" s="1"/>
  <c r="EQ30" i="26" s="1"/>
  <c r="ER30" i="26" s="1"/>
  <c r="ES30" i="26" s="1"/>
  <c r="ET30" i="26" s="1"/>
  <c r="EU30" i="26" s="1"/>
  <c r="EV30" i="26" s="1"/>
  <c r="EW30" i="26" s="1"/>
  <c r="EX30" i="26" s="1"/>
  <c r="EY30" i="26" s="1"/>
  <c r="EZ30" i="26" s="1"/>
  <c r="FA30" i="26" s="1"/>
  <c r="DG30" i="26"/>
  <c r="DW30" i="26"/>
  <c r="DI30" i="26"/>
  <c r="DG9" i="26"/>
  <c r="DJ9" i="26"/>
  <c r="DM9" i="26"/>
  <c r="DP9" i="26"/>
  <c r="DS9" i="26"/>
  <c r="DV9" i="26"/>
  <c r="CV9" i="26"/>
  <c r="CU9" i="26"/>
  <c r="DO9" i="26"/>
  <c r="DR9" i="26"/>
  <c r="DU9" i="26"/>
  <c r="DX9" i="26"/>
  <c r="CX9" i="26"/>
  <c r="DA9" i="26"/>
  <c r="DD9" i="26"/>
  <c r="DQ39" i="26"/>
  <c r="DA39" i="26"/>
  <c r="DO39" i="26"/>
  <c r="CY39" i="26"/>
  <c r="DJ39" i="26"/>
  <c r="CV39" i="26"/>
  <c r="DL39" i="26"/>
  <c r="DU39" i="26"/>
  <c r="DE39" i="26"/>
  <c r="DS39" i="26"/>
  <c r="DC39" i="26"/>
  <c r="DF39" i="26"/>
  <c r="DV39" i="26"/>
  <c r="DH39" i="26"/>
  <c r="DX39" i="26"/>
  <c r="DI39" i="26"/>
  <c r="DW39" i="26"/>
  <c r="DG39" i="26"/>
  <c r="DB39" i="26"/>
  <c r="DR39" i="26"/>
  <c r="DD39" i="26"/>
  <c r="DT39" i="26"/>
  <c r="DM39" i="26"/>
  <c r="CW39" i="26"/>
  <c r="DK39" i="26"/>
  <c r="CU39" i="26"/>
  <c r="DZ39" i="26"/>
  <c r="EA39" i="26" s="1"/>
  <c r="EB39" i="26" s="1"/>
  <c r="CX39" i="26"/>
  <c r="DN39" i="26"/>
  <c r="CZ39" i="26"/>
  <c r="DP39" i="26"/>
  <c r="DN28" i="26"/>
  <c r="CV28" i="26"/>
  <c r="DB28" i="26"/>
  <c r="DE28" i="26"/>
  <c r="DU28" i="26"/>
  <c r="CY28" i="26"/>
  <c r="DO28" i="26"/>
  <c r="DX28" i="26"/>
  <c r="DH28" i="26"/>
  <c r="DR28" i="26"/>
  <c r="CX28" i="26"/>
  <c r="DI28" i="26"/>
  <c r="DL28" i="26"/>
  <c r="DK28" i="26"/>
  <c r="DP28" i="26"/>
  <c r="DQ23" i="26"/>
  <c r="DA23" i="26"/>
  <c r="DO23" i="26"/>
  <c r="CY23" i="26"/>
  <c r="DH23" i="26"/>
  <c r="DX23" i="26"/>
  <c r="DJ23" i="26"/>
  <c r="DU23" i="26"/>
  <c r="DE23" i="26"/>
  <c r="DS23" i="26"/>
  <c r="DC23" i="26"/>
  <c r="DD23" i="26"/>
  <c r="DT23" i="26"/>
  <c r="DF23" i="26"/>
  <c r="DV23" i="26"/>
  <c r="DI23" i="26"/>
  <c r="DW23" i="26"/>
  <c r="DG23" i="26"/>
  <c r="CZ23" i="26"/>
  <c r="DP23" i="26"/>
  <c r="DB23" i="26"/>
  <c r="DR23" i="26"/>
  <c r="DM23" i="26"/>
  <c r="CW23" i="26"/>
  <c r="DK23" i="26"/>
  <c r="CU23" i="26"/>
  <c r="DZ23" i="26"/>
  <c r="EA23" i="26" s="1"/>
  <c r="EB23" i="26" s="1"/>
  <c r="EC23" i="26" s="1"/>
  <c r="ED23" i="26" s="1"/>
  <c r="EE23" i="26" s="1"/>
  <c r="EF23" i="26" s="1"/>
  <c r="EG23" i="26" s="1"/>
  <c r="EH23" i="26" s="1"/>
  <c r="EI23" i="26" s="1"/>
  <c r="EJ23" i="26" s="1"/>
  <c r="EK23" i="26" s="1"/>
  <c r="EL23" i="26" s="1"/>
  <c r="EM23" i="26" s="1"/>
  <c r="EN23" i="26" s="1"/>
  <c r="EO23" i="26" s="1"/>
  <c r="EP23" i="26" s="1"/>
  <c r="CV23" i="26"/>
  <c r="DL23" i="26"/>
  <c r="CX23" i="26"/>
  <c r="DN23" i="26"/>
  <c r="DU35" i="26"/>
  <c r="DE35" i="26"/>
  <c r="DS35" i="26"/>
  <c r="DC35" i="26"/>
  <c r="DD35" i="26"/>
  <c r="DT35" i="26"/>
  <c r="DF35" i="26"/>
  <c r="DV35" i="26"/>
  <c r="DI35" i="26"/>
  <c r="DW35" i="26"/>
  <c r="DG35" i="26"/>
  <c r="CZ35" i="26"/>
  <c r="DP35" i="26"/>
  <c r="DB35" i="26"/>
  <c r="DR35" i="26"/>
  <c r="DM35" i="26"/>
  <c r="CW35" i="26"/>
  <c r="DK35" i="26"/>
  <c r="CU35" i="26"/>
  <c r="DZ35" i="26"/>
  <c r="CV35" i="26"/>
  <c r="DL35" i="26"/>
  <c r="CX35" i="26"/>
  <c r="DN35" i="26"/>
  <c r="DQ35" i="26"/>
  <c r="DA35" i="26"/>
  <c r="DO35" i="26"/>
  <c r="CY35" i="26"/>
  <c r="DH35" i="26"/>
  <c r="DX35" i="26"/>
  <c r="DJ35" i="26"/>
  <c r="DG19" i="26"/>
  <c r="DW19" i="26"/>
  <c r="DH19" i="26"/>
  <c r="DX19" i="26"/>
  <c r="DI19" i="26"/>
  <c r="CX19" i="26"/>
  <c r="DN19" i="26"/>
  <c r="DC19" i="26"/>
  <c r="DS19" i="26"/>
  <c r="DD19" i="26"/>
  <c r="DT19" i="26"/>
  <c r="DE19" i="26"/>
  <c r="DU19" i="26"/>
  <c r="DJ19" i="26"/>
  <c r="DL44" i="26"/>
  <c r="CV44" i="26"/>
  <c r="DJ44" i="26"/>
  <c r="CU44" i="26"/>
  <c r="DZ44" i="26"/>
  <c r="EA44" i="26" s="1"/>
  <c r="DK44" i="26"/>
  <c r="CW44" i="26"/>
  <c r="DM44" i="26"/>
  <c r="DT44" i="26"/>
  <c r="DR44" i="26"/>
  <c r="DS44" i="26"/>
  <c r="DU44" i="26"/>
  <c r="DD44" i="26"/>
  <c r="DB44" i="26"/>
  <c r="DC44" i="26"/>
  <c r="DE44" i="26"/>
  <c r="DT52" i="26"/>
  <c r="DD52" i="26"/>
  <c r="DR52" i="26"/>
  <c r="DB52" i="26"/>
  <c r="DC52" i="26"/>
  <c r="DS52" i="26"/>
  <c r="DE52" i="26"/>
  <c r="DU52" i="26"/>
  <c r="DL52" i="26"/>
  <c r="DJ52" i="26"/>
  <c r="CW52" i="26"/>
  <c r="CV52" i="26"/>
  <c r="CU52" i="26"/>
  <c r="DZ52" i="26"/>
  <c r="DK52" i="26"/>
  <c r="DM52" i="26"/>
  <c r="DE51" i="26"/>
  <c r="DS51" i="26"/>
  <c r="DC51" i="26"/>
  <c r="DF51" i="26"/>
  <c r="DH51" i="26"/>
  <c r="CV51" i="26"/>
  <c r="EA51" i="26" s="1"/>
  <c r="DV51" i="26"/>
  <c r="DL40" i="26"/>
  <c r="CV40" i="26"/>
  <c r="EA40" i="26" s="1"/>
  <c r="EB40" i="26" s="1"/>
  <c r="EC40" i="26" s="1"/>
  <c r="ED40" i="26" s="1"/>
  <c r="EE40" i="26" s="1"/>
  <c r="DJ40" i="26"/>
  <c r="CW40" i="26"/>
  <c r="DM40" i="26"/>
  <c r="CY40" i="26"/>
  <c r="DO40" i="26"/>
  <c r="DW40" i="26"/>
  <c r="DV38" i="26"/>
  <c r="DN38" i="26"/>
  <c r="DF38" i="26"/>
  <c r="CX38" i="26"/>
  <c r="DT38" i="26"/>
  <c r="DL38" i="26"/>
  <c r="DD38" i="26"/>
  <c r="CV38" i="26"/>
  <c r="DA38" i="26"/>
  <c r="DI38" i="26"/>
  <c r="DQ38" i="26"/>
  <c r="CU38" i="26"/>
  <c r="DZ38" i="26" s="1"/>
  <c r="EA38" i="26" s="1"/>
  <c r="DC38" i="26"/>
  <c r="DK38" i="26"/>
  <c r="DS38" i="26"/>
  <c r="AF8" i="26"/>
  <c r="AG8" i="26"/>
  <c r="R8" i="26" s="1"/>
  <c r="L8" i="26" s="1"/>
  <c r="M8" i="26" s="1"/>
  <c r="O8" i="26" s="1"/>
  <c r="AG43" i="26"/>
  <c r="R43" i="26" s="1"/>
  <c r="L43" i="26" s="1"/>
  <c r="M43" i="26" s="1"/>
  <c r="O43" i="26" s="1"/>
  <c r="AF43" i="26"/>
  <c r="AF18" i="26"/>
  <c r="AG18" i="26"/>
  <c r="R18" i="26" s="1"/>
  <c r="L18" i="26" s="1"/>
  <c r="M18" i="26" s="1"/>
  <c r="O18" i="26" s="1"/>
  <c r="DQ62" i="26"/>
  <c r="DA62" i="26"/>
  <c r="DO62" i="26"/>
  <c r="CY62" i="26"/>
  <c r="ED62" i="26"/>
  <c r="DH62" i="26"/>
  <c r="DX62" i="26"/>
  <c r="DJ62" i="26"/>
  <c r="DS37" i="26"/>
  <c r="DK37" i="26"/>
  <c r="DC37" i="26"/>
  <c r="CU37" i="26"/>
  <c r="DZ37" i="26"/>
  <c r="DU37" i="26"/>
  <c r="DM37" i="26"/>
  <c r="DE37" i="26"/>
  <c r="CW37" i="26"/>
  <c r="CZ37" i="26"/>
  <c r="DH37" i="26"/>
  <c r="DP37" i="26"/>
  <c r="DX37" i="26"/>
  <c r="DB37" i="26"/>
  <c r="DJ37" i="26"/>
  <c r="DR37" i="26"/>
  <c r="DV50" i="26"/>
  <c r="DN50" i="26"/>
  <c r="DF50" i="26"/>
  <c r="CX50" i="26"/>
  <c r="DT50" i="26"/>
  <c r="DL50" i="26"/>
  <c r="DD50" i="26"/>
  <c r="CV50" i="26"/>
  <c r="DA50" i="26"/>
  <c r="DI50" i="26"/>
  <c r="DQ50" i="26"/>
  <c r="CY50" i="26"/>
  <c r="DO50" i="26"/>
  <c r="CU50" i="26"/>
  <c r="DK50" i="26"/>
  <c r="AF10" i="26"/>
  <c r="AG10" i="26"/>
  <c r="R10" i="26" s="1"/>
  <c r="L10" i="26" s="1"/>
  <c r="M10" i="26" s="1"/>
  <c r="O10" i="26" s="1"/>
  <c r="AF13" i="26"/>
  <c r="AG13" i="26"/>
  <c r="R13" i="26" s="1"/>
  <c r="L13" i="26" s="1"/>
  <c r="M13" i="26" s="1"/>
  <c r="O13" i="26" s="1"/>
  <c r="AF17" i="26"/>
  <c r="AG17" i="26"/>
  <c r="R17" i="26" s="1"/>
  <c r="L17" i="26" s="1"/>
  <c r="M17" i="26" s="1"/>
  <c r="O17" i="26" s="1"/>
  <c r="AF21" i="26"/>
  <c r="AG21" i="26"/>
  <c r="R21" i="26" s="1"/>
  <c r="L21" i="26" s="1"/>
  <c r="M21" i="26" s="1"/>
  <c r="O21" i="26" s="1"/>
  <c r="AF25" i="26"/>
  <c r="AG25" i="26"/>
  <c r="R25" i="26" s="1"/>
  <c r="L25" i="26" s="1"/>
  <c r="M25" i="26" s="1"/>
  <c r="O25" i="26" s="1"/>
  <c r="AF26" i="26"/>
  <c r="AG26" i="26"/>
  <c r="R26" i="26" s="1"/>
  <c r="L26" i="26" s="1"/>
  <c r="M26" i="26" s="1"/>
  <c r="O26" i="26" s="1"/>
  <c r="AF29" i="26"/>
  <c r="AG29" i="26"/>
  <c r="R29" i="26" s="1"/>
  <c r="L29" i="26" s="1"/>
  <c r="M29" i="26" s="1"/>
  <c r="O29" i="26" s="1"/>
  <c r="AF34" i="26"/>
  <c r="AG34" i="26"/>
  <c r="R34" i="26" s="1"/>
  <c r="L34" i="26" s="1"/>
  <c r="M34" i="26" s="1"/>
  <c r="O34" i="26" s="1"/>
  <c r="AG54" i="26"/>
  <c r="R54" i="26"/>
  <c r="L54" i="26" s="1"/>
  <c r="M54" i="26" s="1"/>
  <c r="O54" i="26" s="1"/>
  <c r="DB54" i="26" s="1"/>
  <c r="AF54" i="26"/>
  <c r="AG55" i="26"/>
  <c r="R55" i="26"/>
  <c r="L55" i="26" s="1"/>
  <c r="M55" i="26" s="1"/>
  <c r="O55" i="26" s="1"/>
  <c r="DO55" i="26" s="1"/>
  <c r="AF55" i="26"/>
  <c r="AG73" i="26"/>
  <c r="R73" i="26"/>
  <c r="L73" i="26" s="1"/>
  <c r="M73" i="26" s="1"/>
  <c r="O73" i="26" s="1"/>
  <c r="AF73" i="26"/>
  <c r="DS48" i="26"/>
  <c r="DK48" i="26"/>
  <c r="DC48" i="26"/>
  <c r="CU48" i="26"/>
  <c r="DZ48" i="26" s="1"/>
  <c r="DQ48" i="26"/>
  <c r="DI48" i="26"/>
  <c r="DA48" i="26"/>
  <c r="CX48" i="26"/>
  <c r="DF48" i="26"/>
  <c r="DN48" i="26"/>
  <c r="DV48" i="26"/>
  <c r="CZ48" i="26"/>
  <c r="DH48" i="26"/>
  <c r="DP48" i="26"/>
  <c r="DQ46" i="26"/>
  <c r="DU46" i="26"/>
  <c r="DW46" i="26"/>
  <c r="DO46" i="26"/>
  <c r="DG46" i="26"/>
  <c r="CY46" i="26"/>
  <c r="DE46" i="26"/>
  <c r="CW46" i="26"/>
  <c r="CZ46" i="26"/>
  <c r="DH46" i="26"/>
  <c r="DP46" i="26"/>
  <c r="DX46" i="26"/>
  <c r="DB46" i="26"/>
  <c r="DJ46" i="26"/>
  <c r="AG47" i="26"/>
  <c r="R47" i="26" s="1"/>
  <c r="L47" i="26" s="1"/>
  <c r="M47" i="26" s="1"/>
  <c r="O47" i="26" s="1"/>
  <c r="AF47" i="26"/>
  <c r="AG63" i="26"/>
  <c r="R63" i="26" s="1"/>
  <c r="L63" i="26" s="1"/>
  <c r="M63" i="26" s="1"/>
  <c r="O63" i="26" s="1"/>
  <c r="AF63" i="26"/>
  <c r="Z81" i="26"/>
  <c r="AA81" i="26" s="1"/>
  <c r="AB81" i="26" s="1"/>
  <c r="AC81" i="26" s="1"/>
  <c r="AD81" i="26" s="1"/>
  <c r="AE81" i="26" s="1"/>
  <c r="Z78" i="26"/>
  <c r="AA78" i="26" s="1"/>
  <c r="AB78" i="26" s="1"/>
  <c r="AC78" i="26" s="1"/>
  <c r="AD78" i="26" s="1"/>
  <c r="AE78" i="26" s="1"/>
  <c r="Z74" i="26"/>
  <c r="AA74" i="26" s="1"/>
  <c r="AB74" i="26" s="1"/>
  <c r="AC74" i="26" s="1"/>
  <c r="AD74" i="26" s="1"/>
  <c r="AE74" i="26" s="1"/>
  <c r="Z70" i="26"/>
  <c r="AA70" i="26" s="1"/>
  <c r="AB70" i="26" s="1"/>
  <c r="AC70" i="26" s="1"/>
  <c r="AD70" i="26" s="1"/>
  <c r="AE70" i="26" s="1"/>
  <c r="Z69" i="26"/>
  <c r="AA69" i="26" s="1"/>
  <c r="AB69" i="26" s="1"/>
  <c r="AC69" i="26" s="1"/>
  <c r="AD69" i="26" s="1"/>
  <c r="AE69" i="26" s="1"/>
  <c r="Z68" i="26"/>
  <c r="AA68" i="26" s="1"/>
  <c r="AB68" i="26" s="1"/>
  <c r="AC68" i="26" s="1"/>
  <c r="AD68" i="26" s="1"/>
  <c r="AE68" i="26" s="1"/>
  <c r="Z65" i="26"/>
  <c r="AA65" i="26" s="1"/>
  <c r="AB65" i="26" s="1"/>
  <c r="AC65" i="26" s="1"/>
  <c r="AD65" i="26" s="1"/>
  <c r="AE65" i="26" s="1"/>
  <c r="Z64" i="26"/>
  <c r="AA64" i="26" s="1"/>
  <c r="AB64" i="26" s="1"/>
  <c r="AC64" i="26" s="1"/>
  <c r="AD64" i="26" s="1"/>
  <c r="AE64" i="26" s="1"/>
  <c r="Z61" i="26"/>
  <c r="AA61" i="26" s="1"/>
  <c r="AB61" i="26" s="1"/>
  <c r="AC61" i="26" s="1"/>
  <c r="AD61" i="26" s="1"/>
  <c r="AE61" i="26" s="1"/>
  <c r="AA60" i="26"/>
  <c r="AB60" i="26" s="1"/>
  <c r="AC60" i="26" s="1"/>
  <c r="AD60" i="26" s="1"/>
  <c r="AE60" i="26" s="1"/>
  <c r="Z60" i="26"/>
  <c r="DD73" i="26"/>
  <c r="DJ73" i="26"/>
  <c r="CW73" i="26"/>
  <c r="DU73" i="26"/>
  <c r="DC73" i="26"/>
  <c r="DS73" i="26"/>
  <c r="DP73" i="26"/>
  <c r="CZ73" i="26"/>
  <c r="DV73" i="26"/>
  <c r="CX73" i="26"/>
  <c r="DA73" i="26"/>
  <c r="DI73" i="26"/>
  <c r="CY73" i="26"/>
  <c r="DG73" i="26"/>
  <c r="DQ55" i="26"/>
  <c r="DI55" i="26"/>
  <c r="DW55" i="26"/>
  <c r="DG55" i="26"/>
  <c r="DB55" i="26"/>
  <c r="DJ55" i="26"/>
  <c r="DD55" i="26"/>
  <c r="DL55" i="26"/>
  <c r="DT55" i="26"/>
  <c r="DE55" i="26"/>
  <c r="CW55" i="26"/>
  <c r="CU55" i="26"/>
  <c r="DZ55" i="26" s="1"/>
  <c r="CX55" i="26"/>
  <c r="DN55" i="26"/>
  <c r="DS55" i="26"/>
  <c r="DC55" i="26"/>
  <c r="DV55" i="26"/>
  <c r="DX55" i="26"/>
  <c r="DV54" i="26"/>
  <c r="DJ54" i="26"/>
  <c r="DP54" i="26"/>
  <c r="DH54" i="26"/>
  <c r="CZ54" i="26"/>
  <c r="DM54" i="26"/>
  <c r="DU54" i="26"/>
  <c r="DG54" i="26"/>
  <c r="DW54" i="26"/>
  <c r="CX54" i="26"/>
  <c r="DL54" i="26"/>
  <c r="CU54" i="26"/>
  <c r="DZ54" i="26" s="1"/>
  <c r="DK54" i="26"/>
  <c r="DT54" i="26"/>
  <c r="DD54" i="26"/>
  <c r="DA54" i="26"/>
  <c r="DC54" i="26"/>
  <c r="DS54" i="26"/>
  <c r="CX18" i="26"/>
  <c r="DN18" i="26"/>
  <c r="DV18" i="26"/>
  <c r="DC18" i="26"/>
  <c r="DS18" i="26"/>
  <c r="CV18" i="26"/>
  <c r="DD18" i="26"/>
  <c r="DT18" i="26"/>
  <c r="CW18" i="26"/>
  <c r="DE18" i="26"/>
  <c r="DU18" i="26"/>
  <c r="DJ18" i="26"/>
  <c r="CU18" i="26"/>
  <c r="DZ18" i="26" s="1"/>
  <c r="DG18" i="26"/>
  <c r="DW18" i="26"/>
  <c r="DH18" i="26"/>
  <c r="DI18" i="26"/>
  <c r="DB18" i="26"/>
  <c r="DR18" i="26"/>
  <c r="DO18" i="26"/>
  <c r="CZ18" i="26"/>
  <c r="DP18" i="26"/>
  <c r="DQ18" i="26"/>
  <c r="CX8" i="26"/>
  <c r="DF8" i="26"/>
  <c r="DV8" i="26"/>
  <c r="DA8" i="26"/>
  <c r="DI8" i="26"/>
  <c r="CV8" i="26"/>
  <c r="DD8" i="26"/>
  <c r="DL8" i="26"/>
  <c r="CU8" i="26"/>
  <c r="DZ8" i="26"/>
  <c r="EA8" i="26" s="1"/>
  <c r="EB8" i="26" s="1"/>
  <c r="EC8" i="26" s="1"/>
  <c r="ED8" i="26" s="1"/>
  <c r="EE8" i="26" s="1"/>
  <c r="EF8" i="26" s="1"/>
  <c r="DC8" i="26"/>
  <c r="DK8" i="26"/>
  <c r="DS8" i="26"/>
  <c r="DB8" i="26"/>
  <c r="DR8" i="26"/>
  <c r="DE8" i="26"/>
  <c r="DU8" i="26"/>
  <c r="DH8" i="26"/>
  <c r="DX8" i="26"/>
  <c r="DG8" i="26"/>
  <c r="DW8" i="26"/>
  <c r="DJ8" i="26"/>
  <c r="CW8" i="26"/>
  <c r="DM8" i="26"/>
  <c r="CZ8" i="26"/>
  <c r="DP8" i="26"/>
  <c r="CY8" i="26"/>
  <c r="DO8" i="26"/>
  <c r="DB97" i="26"/>
  <c r="DR97" i="26"/>
  <c r="DE97" i="26"/>
  <c r="DU97" i="26"/>
  <c r="DH97" i="26"/>
  <c r="DX97" i="26"/>
  <c r="DG97" i="26"/>
  <c r="DW97" i="26"/>
  <c r="DN97" i="26"/>
  <c r="DQ97" i="26"/>
  <c r="DT97" i="26"/>
  <c r="DS97" i="26"/>
  <c r="DV97" i="26"/>
  <c r="CV97" i="26"/>
  <c r="CU97" i="26"/>
  <c r="DZ97" i="26" s="1"/>
  <c r="DK97" i="26"/>
  <c r="DJ97" i="26"/>
  <c r="CW97" i="26"/>
  <c r="DM97" i="26"/>
  <c r="CZ97" i="26"/>
  <c r="DP97" i="26"/>
  <c r="CY97" i="26"/>
  <c r="DO97" i="26"/>
  <c r="CX97" i="26"/>
  <c r="DA97" i="26"/>
  <c r="DD97" i="26"/>
  <c r="DC97" i="26"/>
  <c r="DF97" i="26"/>
  <c r="DI97" i="26"/>
  <c r="DL97" i="26"/>
  <c r="EQ23" i="26"/>
  <c r="ER23" i="26" s="1"/>
  <c r="ES23" i="26" s="1"/>
  <c r="ET23" i="26" s="1"/>
  <c r="EU23" i="26" s="1"/>
  <c r="EV23" i="26" s="1"/>
  <c r="EW23" i="26" s="1"/>
  <c r="EX23" i="26" s="1"/>
  <c r="EY23" i="26" s="1"/>
  <c r="EZ23" i="26" s="1"/>
  <c r="FA23" i="26" s="1"/>
  <c r="FB23" i="26" s="1"/>
  <c r="FC23" i="26" s="1"/>
  <c r="P23" i="26" s="1"/>
  <c r="FB30" i="26"/>
  <c r="FC30" i="26" s="1"/>
  <c r="P30" i="26" s="1"/>
  <c r="ET15" i="26"/>
  <c r="EU15" i="26"/>
  <c r="EV15" i="26" s="1"/>
  <c r="EW15" i="26" s="1"/>
  <c r="EX15" i="26" s="1"/>
  <c r="EY15" i="26" s="1"/>
  <c r="EZ15" i="26" s="1"/>
  <c r="FA15" i="26" s="1"/>
  <c r="FB15" i="26" s="1"/>
  <c r="FC15" i="26" s="1"/>
  <c r="P15" i="26" s="1"/>
  <c r="ED31" i="26"/>
  <c r="EE31" i="26" s="1"/>
  <c r="EF31" i="26" s="1"/>
  <c r="EG31" i="26" s="1"/>
  <c r="EH31" i="26" s="1"/>
  <c r="EI31" i="26" s="1"/>
  <c r="EJ31" i="26" s="1"/>
  <c r="EK31" i="26" s="1"/>
  <c r="EL31" i="26" s="1"/>
  <c r="EM31" i="26" s="1"/>
  <c r="EN31" i="26" s="1"/>
  <c r="EO31" i="26" s="1"/>
  <c r="EP31" i="26" s="1"/>
  <c r="EQ31" i="26" s="1"/>
  <c r="ER31" i="26" s="1"/>
  <c r="ES31" i="26" s="1"/>
  <c r="ET31" i="26" s="1"/>
  <c r="EU31" i="26" s="1"/>
  <c r="EV31" i="26" s="1"/>
  <c r="EW31" i="26" s="1"/>
  <c r="EX31" i="26" s="1"/>
  <c r="EY31" i="26" s="1"/>
  <c r="EZ31" i="26" s="1"/>
  <c r="FA31" i="26" s="1"/>
  <c r="FB31" i="26" s="1"/>
  <c r="FC31" i="26" s="1"/>
  <c r="P31" i="26" s="1"/>
  <c r="DV34" i="26"/>
  <c r="DN34" i="26"/>
  <c r="DT34" i="26"/>
  <c r="DL34" i="26"/>
  <c r="DD34" i="26"/>
  <c r="CV34" i="26"/>
  <c r="DB34" i="26"/>
  <c r="CX34" i="26"/>
  <c r="DA34" i="26"/>
  <c r="DI34" i="26"/>
  <c r="DQ34" i="26"/>
  <c r="CU34" i="26"/>
  <c r="DZ34" i="26" s="1"/>
  <c r="EA34" i="26" s="1"/>
  <c r="DC34" i="26"/>
  <c r="DK34" i="26"/>
  <c r="DS34" i="26"/>
  <c r="DX34" i="26"/>
  <c r="DH34" i="26"/>
  <c r="DJ34" i="26"/>
  <c r="CW34" i="26"/>
  <c r="DM34" i="26"/>
  <c r="CY34" i="26"/>
  <c r="DO34" i="26"/>
  <c r="DR34" i="26"/>
  <c r="DP34" i="26"/>
  <c r="CZ34" i="26"/>
  <c r="DF34" i="26"/>
  <c r="DE34" i="26"/>
  <c r="DU34" i="26"/>
  <c r="DG34" i="26"/>
  <c r="DW34" i="26"/>
  <c r="DS29" i="26"/>
  <c r="DK29" i="26"/>
  <c r="DC29" i="26"/>
  <c r="CU29" i="26"/>
  <c r="DZ29" i="26" s="1"/>
  <c r="DU29" i="26"/>
  <c r="DM29" i="26"/>
  <c r="DE29" i="26"/>
  <c r="CW29" i="26"/>
  <c r="DB29" i="26"/>
  <c r="DJ29" i="26"/>
  <c r="DR29" i="26"/>
  <c r="CV29" i="26"/>
  <c r="DD29" i="26"/>
  <c r="DL29" i="26"/>
  <c r="DT29" i="26"/>
  <c r="DO29" i="26"/>
  <c r="CY29" i="26"/>
  <c r="DQ29" i="26"/>
  <c r="DA29" i="26"/>
  <c r="DF29" i="26"/>
  <c r="DV29" i="26"/>
  <c r="DH29" i="26"/>
  <c r="DX29" i="26"/>
  <c r="DW29" i="26"/>
  <c r="DG29" i="26"/>
  <c r="DI29" i="26"/>
  <c r="CX29" i="26"/>
  <c r="DN29" i="26"/>
  <c r="CZ29" i="26"/>
  <c r="DP29" i="26"/>
  <c r="DV26" i="26"/>
  <c r="DN26" i="26"/>
  <c r="DF26" i="26"/>
  <c r="CX26" i="26"/>
  <c r="DT26" i="26"/>
  <c r="DL26" i="26"/>
  <c r="DD26" i="26"/>
  <c r="CV26" i="26"/>
  <c r="DA26" i="26"/>
  <c r="DI26" i="26"/>
  <c r="DQ26" i="26"/>
  <c r="CU26" i="26"/>
  <c r="DZ26" i="26"/>
  <c r="EA26" i="26" s="1"/>
  <c r="DC26" i="26"/>
  <c r="DK26" i="26"/>
  <c r="DS26" i="26"/>
  <c r="DR26" i="26"/>
  <c r="DB26" i="26"/>
  <c r="DP26" i="26"/>
  <c r="CZ26" i="26"/>
  <c r="DE26" i="26"/>
  <c r="DU26" i="26"/>
  <c r="DG26" i="26"/>
  <c r="DW26" i="26"/>
  <c r="DJ26" i="26"/>
  <c r="DX26" i="26"/>
  <c r="DH26" i="26"/>
  <c r="CW26" i="26"/>
  <c r="DM26" i="26"/>
  <c r="CY26" i="26"/>
  <c r="DO26" i="26"/>
  <c r="DW25" i="26"/>
  <c r="DO25" i="26"/>
  <c r="DG25" i="26"/>
  <c r="CY25" i="26"/>
  <c r="DQ25" i="26"/>
  <c r="DK25" i="26"/>
  <c r="CU25" i="26"/>
  <c r="DZ25" i="26" s="1"/>
  <c r="DM25" i="26"/>
  <c r="DE25" i="26"/>
  <c r="CW25" i="26"/>
  <c r="CZ25" i="26"/>
  <c r="DH25" i="26"/>
  <c r="DP25" i="26"/>
  <c r="DX25" i="26"/>
  <c r="DB25" i="26"/>
  <c r="DJ25" i="26"/>
  <c r="DR25" i="26"/>
  <c r="DS25" i="26"/>
  <c r="DC25" i="26"/>
  <c r="DU25" i="26"/>
  <c r="DI25" i="26"/>
  <c r="DA25" i="26"/>
  <c r="CV25" i="26"/>
  <c r="DD25" i="26"/>
  <c r="DL25" i="26"/>
  <c r="DT25" i="26"/>
  <c r="CX25" i="26"/>
  <c r="DF25" i="26"/>
  <c r="DN25" i="26"/>
  <c r="DV25" i="26"/>
  <c r="CU21" i="26"/>
  <c r="DZ21" i="26"/>
  <c r="CY21" i="26"/>
  <c r="DG21" i="26"/>
  <c r="DO21" i="26"/>
  <c r="DW21" i="26"/>
  <c r="DB21" i="26"/>
  <c r="DJ21" i="26"/>
  <c r="DR21" i="26"/>
  <c r="CW21" i="26"/>
  <c r="DE21" i="26"/>
  <c r="DM21" i="26"/>
  <c r="DU21" i="26"/>
  <c r="CZ21" i="26"/>
  <c r="DH21" i="26"/>
  <c r="DP21" i="26"/>
  <c r="DX21" i="26"/>
  <c r="DC21" i="26"/>
  <c r="DK21" i="26"/>
  <c r="DS21" i="26"/>
  <c r="CX21" i="26"/>
  <c r="DF21" i="26"/>
  <c r="DN21" i="26"/>
  <c r="DV21" i="26"/>
  <c r="DA21" i="26"/>
  <c r="DI21" i="26"/>
  <c r="DQ21" i="26"/>
  <c r="CV21" i="26"/>
  <c r="DD21" i="26"/>
  <c r="DL21" i="26"/>
  <c r="DT21" i="26"/>
  <c r="DC17" i="26"/>
  <c r="DK17" i="26"/>
  <c r="DS17" i="26"/>
  <c r="CX17" i="26"/>
  <c r="DF17" i="26"/>
  <c r="DN17" i="26"/>
  <c r="DV17" i="26"/>
  <c r="DA17" i="26"/>
  <c r="DI17" i="26"/>
  <c r="DQ17" i="26"/>
  <c r="CV17" i="26"/>
  <c r="DD17" i="26"/>
  <c r="DL17" i="26"/>
  <c r="DT17" i="26"/>
  <c r="CU17" i="26"/>
  <c r="DZ17" i="26" s="1"/>
  <c r="EA17" i="26" s="1"/>
  <c r="CY17" i="26"/>
  <c r="DG17" i="26"/>
  <c r="DO17" i="26"/>
  <c r="DW17" i="26"/>
  <c r="DB17" i="26"/>
  <c r="DJ17" i="26"/>
  <c r="DR17" i="26"/>
  <c r="CW17" i="26"/>
  <c r="DE17" i="26"/>
  <c r="DM17" i="26"/>
  <c r="DU17" i="26"/>
  <c r="CZ17" i="26"/>
  <c r="DH17" i="26"/>
  <c r="DP17" i="26"/>
  <c r="DX17" i="26"/>
  <c r="CU13" i="26"/>
  <c r="DZ13" i="26" s="1"/>
  <c r="CY13" i="26"/>
  <c r="DG13" i="26"/>
  <c r="DO13" i="26"/>
  <c r="DW13" i="26"/>
  <c r="DB13" i="26"/>
  <c r="DJ13" i="26"/>
  <c r="DR13" i="26"/>
  <c r="CW13" i="26"/>
  <c r="DE13" i="26"/>
  <c r="DM13" i="26"/>
  <c r="DU13" i="26"/>
  <c r="CZ13" i="26"/>
  <c r="DH13" i="26"/>
  <c r="DP13" i="26"/>
  <c r="DX13" i="26"/>
  <c r="DC13" i="26"/>
  <c r="DK13" i="26"/>
  <c r="DS13" i="26"/>
  <c r="CX13" i="26"/>
  <c r="DF13" i="26"/>
  <c r="DN13" i="26"/>
  <c r="DV13" i="26"/>
  <c r="DA13" i="26"/>
  <c r="DI13" i="26"/>
  <c r="DQ13" i="26"/>
  <c r="CV13" i="26"/>
  <c r="DD13" i="26"/>
  <c r="DL13" i="26"/>
  <c r="DT13" i="26"/>
  <c r="DB10" i="26"/>
  <c r="DJ10" i="26"/>
  <c r="DR10" i="26"/>
  <c r="CU10" i="26"/>
  <c r="DZ10" i="26" s="1"/>
  <c r="CY10" i="26"/>
  <c r="DG10" i="26"/>
  <c r="DO10" i="26"/>
  <c r="DW10" i="26"/>
  <c r="CZ10" i="26"/>
  <c r="DH10" i="26"/>
  <c r="DP10" i="26"/>
  <c r="DX10" i="26"/>
  <c r="DA10" i="26"/>
  <c r="DI10" i="26"/>
  <c r="DQ10" i="26"/>
  <c r="CX10" i="26"/>
  <c r="DN10" i="26"/>
  <c r="DK10" i="26"/>
  <c r="CV10" i="26"/>
  <c r="DL10" i="26"/>
  <c r="CW10" i="26"/>
  <c r="DM10" i="26"/>
  <c r="DF10" i="26"/>
  <c r="DV10" i="26"/>
  <c r="DC10" i="26"/>
  <c r="DS10" i="26"/>
  <c r="DD10" i="26"/>
  <c r="DT10" i="26"/>
  <c r="DE10" i="26"/>
  <c r="DU10" i="26"/>
  <c r="DQ43" i="26"/>
  <c r="DI43" i="26"/>
  <c r="DA43" i="26"/>
  <c r="DW43" i="26"/>
  <c r="DO43" i="26"/>
  <c r="DG43" i="26"/>
  <c r="CY43" i="26"/>
  <c r="CZ43" i="26"/>
  <c r="DH43" i="26"/>
  <c r="DP43" i="26"/>
  <c r="DX43" i="26"/>
  <c r="DB43" i="26"/>
  <c r="DJ43" i="26"/>
  <c r="DR43" i="26"/>
  <c r="DU43" i="26"/>
  <c r="DE43" i="26"/>
  <c r="DS43" i="26"/>
  <c r="DC43" i="26"/>
  <c r="DD43" i="26"/>
  <c r="DT43" i="26"/>
  <c r="DF43" i="26"/>
  <c r="DV43" i="26"/>
  <c r="DM43" i="26"/>
  <c r="CW43" i="26"/>
  <c r="DK43" i="26"/>
  <c r="CU43" i="26"/>
  <c r="DZ43" i="26"/>
  <c r="CV43" i="26"/>
  <c r="DL43" i="26"/>
  <c r="CX43" i="26"/>
  <c r="DN43" i="26"/>
  <c r="CU98" i="26"/>
  <c r="DZ98" i="26"/>
  <c r="CY98" i="26"/>
  <c r="DO98" i="26"/>
  <c r="DB98" i="26"/>
  <c r="DR98" i="26"/>
  <c r="DE98" i="26"/>
  <c r="DU98" i="26"/>
  <c r="DH98" i="26"/>
  <c r="DX98" i="26"/>
  <c r="DK98" i="26"/>
  <c r="CX98" i="26"/>
  <c r="DN98" i="26"/>
  <c r="DA98" i="26"/>
  <c r="DQ98" i="26"/>
  <c r="DD98" i="26"/>
  <c r="DT98" i="26"/>
  <c r="DG98" i="26"/>
  <c r="DW98" i="26"/>
  <c r="DJ98" i="26"/>
  <c r="CW98" i="26"/>
  <c r="DM98" i="26"/>
  <c r="CZ98" i="26"/>
  <c r="DP98" i="26"/>
  <c r="DC98" i="26"/>
  <c r="DS98" i="26"/>
  <c r="DF98" i="26"/>
  <c r="DV98" i="26"/>
  <c r="DI98" i="26"/>
  <c r="CV98" i="26"/>
  <c r="DL98" i="26"/>
  <c r="DK94" i="26"/>
  <c r="CX94" i="26"/>
  <c r="DN94" i="26"/>
  <c r="DA94" i="26"/>
  <c r="DQ94" i="26"/>
  <c r="DD94" i="26"/>
  <c r="DT94" i="26"/>
  <c r="CY94" i="26"/>
  <c r="DO94" i="26"/>
  <c r="DB94" i="26"/>
  <c r="DR94" i="26"/>
  <c r="DE94" i="26"/>
  <c r="DU94" i="26"/>
  <c r="DH94" i="26"/>
  <c r="DX94" i="26"/>
  <c r="DC94" i="26"/>
  <c r="DS94" i="26"/>
  <c r="DF94" i="26"/>
  <c r="DV94" i="26"/>
  <c r="DI94" i="26"/>
  <c r="CV94" i="26"/>
  <c r="DL94" i="26"/>
  <c r="CU94" i="26"/>
  <c r="DZ94" i="26" s="1"/>
  <c r="EA94" i="26" s="1"/>
  <c r="DG94" i="26"/>
  <c r="DW94" i="26"/>
  <c r="DJ94" i="26"/>
  <c r="CW94" i="26"/>
  <c r="DM94" i="26"/>
  <c r="CZ94" i="26"/>
  <c r="DP94" i="26"/>
  <c r="DM90" i="26"/>
  <c r="CW90" i="26"/>
  <c r="DK90" i="26"/>
  <c r="CU90" i="26"/>
  <c r="DZ90" i="26"/>
  <c r="CV90" i="26"/>
  <c r="DL90" i="26"/>
  <c r="CX90" i="26"/>
  <c r="DN90" i="26"/>
  <c r="DQ90" i="26"/>
  <c r="DA90" i="26"/>
  <c r="DO90" i="26"/>
  <c r="CY90" i="26"/>
  <c r="DH90" i="26"/>
  <c r="DX90" i="26"/>
  <c r="DJ90" i="26"/>
  <c r="DU90" i="26"/>
  <c r="DE90" i="26"/>
  <c r="DS90" i="26"/>
  <c r="DC90" i="26"/>
  <c r="DD90" i="26"/>
  <c r="DT90" i="26"/>
  <c r="DF90" i="26"/>
  <c r="DV90" i="26"/>
  <c r="DI90" i="26"/>
  <c r="DW90" i="26"/>
  <c r="DG90" i="26"/>
  <c r="CZ90" i="26"/>
  <c r="DP90" i="26"/>
  <c r="DB90" i="26"/>
  <c r="DR90" i="26"/>
  <c r="DQ86" i="26"/>
  <c r="DA86" i="26"/>
  <c r="DO86" i="26"/>
  <c r="CY86" i="26"/>
  <c r="DJ86" i="26"/>
  <c r="CV86" i="26"/>
  <c r="DL86" i="26"/>
  <c r="DU86" i="26"/>
  <c r="DE86" i="26"/>
  <c r="DS86" i="26"/>
  <c r="DC86" i="26"/>
  <c r="DF86" i="26"/>
  <c r="DV86" i="26"/>
  <c r="DH86" i="26"/>
  <c r="DX86" i="26"/>
  <c r="DI86" i="26"/>
  <c r="DW86" i="26"/>
  <c r="DG86" i="26"/>
  <c r="DB86" i="26"/>
  <c r="DR86" i="26"/>
  <c r="DD86" i="26"/>
  <c r="DT86" i="26"/>
  <c r="DM86" i="26"/>
  <c r="CW86" i="26"/>
  <c r="DK86" i="26"/>
  <c r="CU86" i="26"/>
  <c r="DZ86" i="26" s="1"/>
  <c r="EA86" i="26" s="1"/>
  <c r="EB86" i="26" s="1"/>
  <c r="EC86" i="26" s="1"/>
  <c r="CX86" i="26"/>
  <c r="DN86" i="26"/>
  <c r="CZ86" i="26"/>
  <c r="DP86" i="26"/>
  <c r="DO82" i="26"/>
  <c r="CY82" i="26"/>
  <c r="DI82" i="26"/>
  <c r="CV82" i="26"/>
  <c r="DL82" i="26"/>
  <c r="CX82" i="26"/>
  <c r="DN82" i="26"/>
  <c r="DS82" i="26"/>
  <c r="DC82" i="26"/>
  <c r="DU82" i="26"/>
  <c r="DE82" i="26"/>
  <c r="CZ82" i="26"/>
  <c r="DP82" i="26"/>
  <c r="DB82" i="26"/>
  <c r="DR82" i="26"/>
  <c r="DW82" i="26"/>
  <c r="DG82" i="26"/>
  <c r="DQ82" i="26"/>
  <c r="DA82" i="26"/>
  <c r="DD82" i="26"/>
  <c r="DT82" i="26"/>
  <c r="DF82" i="26"/>
  <c r="DV82" i="26"/>
  <c r="DK82" i="26"/>
  <c r="CU82" i="26"/>
  <c r="DZ82" i="26" s="1"/>
  <c r="EA82" i="26" s="1"/>
  <c r="DM82" i="26"/>
  <c r="CW82" i="26"/>
  <c r="DH82" i="26"/>
  <c r="DX82" i="26"/>
  <c r="DJ82" i="26"/>
  <c r="DF99" i="26"/>
  <c r="DV99" i="26"/>
  <c r="DK99" i="26"/>
  <c r="CV99" i="26"/>
  <c r="DL99" i="26"/>
  <c r="CW99" i="26"/>
  <c r="DM99" i="26"/>
  <c r="DB99" i="26"/>
  <c r="CY99" i="26"/>
  <c r="CZ99" i="26"/>
  <c r="DA99" i="26"/>
  <c r="DJ99" i="26"/>
  <c r="DG99" i="26"/>
  <c r="DH99" i="26"/>
  <c r="DI99" i="26"/>
  <c r="CX99" i="26"/>
  <c r="DN99" i="26"/>
  <c r="DC99" i="26"/>
  <c r="DS99" i="26"/>
  <c r="DD99" i="26"/>
  <c r="DT99" i="26"/>
  <c r="DE99" i="26"/>
  <c r="DU99" i="26"/>
  <c r="DR99" i="26"/>
  <c r="DO99" i="26"/>
  <c r="DP99" i="26"/>
  <c r="DQ99" i="26"/>
  <c r="CU99" i="26"/>
  <c r="DZ99" i="26"/>
  <c r="EA99" i="26" s="1"/>
  <c r="EB99" i="26" s="1"/>
  <c r="EC99" i="26" s="1"/>
  <c r="DW99" i="26"/>
  <c r="DX99" i="26"/>
  <c r="DJ95" i="26"/>
  <c r="CU95" i="26"/>
  <c r="DZ95" i="26"/>
  <c r="CY95" i="26"/>
  <c r="DO95" i="26"/>
  <c r="CZ95" i="26"/>
  <c r="DP95" i="26"/>
  <c r="DA95" i="26"/>
  <c r="DQ95" i="26"/>
  <c r="DV95" i="26"/>
  <c r="DS95" i="26"/>
  <c r="DT95" i="26"/>
  <c r="DU95" i="26"/>
  <c r="DN95" i="26"/>
  <c r="CV95" i="26"/>
  <c r="CW95" i="26"/>
  <c r="DB95" i="26"/>
  <c r="DR95" i="26"/>
  <c r="DG95" i="26"/>
  <c r="DW95" i="26"/>
  <c r="DH95" i="26"/>
  <c r="DX95" i="26"/>
  <c r="DI95" i="26"/>
  <c r="DF95" i="26"/>
  <c r="DC95" i="26"/>
  <c r="DD95" i="26"/>
  <c r="DE95" i="26"/>
  <c r="CX95" i="26"/>
  <c r="DK95" i="26"/>
  <c r="DL95" i="26"/>
  <c r="DM95" i="26"/>
  <c r="DX91" i="26"/>
  <c r="DH91" i="26"/>
  <c r="DV91" i="26"/>
  <c r="DF91" i="26"/>
  <c r="CY91" i="26"/>
  <c r="DO91" i="26"/>
  <c r="DA91" i="26"/>
  <c r="DQ91" i="26"/>
  <c r="CV91" i="26"/>
  <c r="CU91" i="26"/>
  <c r="DZ91" i="26" s="1"/>
  <c r="DS91" i="26"/>
  <c r="DU91" i="26"/>
  <c r="DD91" i="26"/>
  <c r="DB91" i="26"/>
  <c r="CW91" i="26"/>
  <c r="DP91" i="26"/>
  <c r="CZ91" i="26"/>
  <c r="DN91" i="26"/>
  <c r="CX91" i="26"/>
  <c r="DG91" i="26"/>
  <c r="DW91" i="26"/>
  <c r="DI91" i="26"/>
  <c r="DL91" i="26"/>
  <c r="DJ91" i="26"/>
  <c r="DC91" i="26"/>
  <c r="DE91" i="26"/>
  <c r="DT91" i="26"/>
  <c r="DR91" i="26"/>
  <c r="DK91" i="26"/>
  <c r="DM91" i="26"/>
  <c r="DX87" i="26"/>
  <c r="DH87" i="26"/>
  <c r="DV87" i="26"/>
  <c r="DF87" i="26"/>
  <c r="DA87" i="26"/>
  <c r="DQ87" i="26"/>
  <c r="DK87" i="26"/>
  <c r="DL87" i="26"/>
  <c r="DJ87" i="26"/>
  <c r="DM87" i="26"/>
  <c r="DO87" i="26"/>
  <c r="DD87" i="26"/>
  <c r="DB87" i="26"/>
  <c r="DU87" i="26"/>
  <c r="DW87" i="26"/>
  <c r="DP87" i="26"/>
  <c r="CZ87" i="26"/>
  <c r="DN87" i="26"/>
  <c r="CX87" i="26"/>
  <c r="DI87" i="26"/>
  <c r="CU87" i="26"/>
  <c r="DZ87" i="26" s="1"/>
  <c r="EA87" i="26" s="1"/>
  <c r="DC87" i="26"/>
  <c r="DS87" i="26"/>
  <c r="CV87" i="26"/>
  <c r="CW87" i="26"/>
  <c r="CY87" i="26"/>
  <c r="DT87" i="26"/>
  <c r="DR87" i="26"/>
  <c r="DE87" i="26"/>
  <c r="DG87" i="26"/>
  <c r="DN83" i="26"/>
  <c r="CX83" i="26"/>
  <c r="DL83" i="26"/>
  <c r="CV83" i="26"/>
  <c r="DG83" i="26"/>
  <c r="DW83" i="26"/>
  <c r="DI83" i="26"/>
  <c r="DR83" i="26"/>
  <c r="DP83" i="26"/>
  <c r="DK83" i="26"/>
  <c r="DM83" i="26"/>
  <c r="DX83" i="26"/>
  <c r="CU83" i="26"/>
  <c r="DZ83" i="26" s="1"/>
  <c r="EA83" i="26" s="1"/>
  <c r="EB83" i="26" s="1"/>
  <c r="EC83" i="26" s="1"/>
  <c r="ED83" i="26" s="1"/>
  <c r="DS83" i="26"/>
  <c r="DU83" i="26"/>
  <c r="DV83" i="26"/>
  <c r="DF83" i="26"/>
  <c r="DT83" i="26"/>
  <c r="DD83" i="26"/>
  <c r="CY83" i="26"/>
  <c r="DO83" i="26"/>
  <c r="DA83" i="26"/>
  <c r="DQ83" i="26"/>
  <c r="DB83" i="26"/>
  <c r="CZ83" i="26"/>
  <c r="CW83" i="26"/>
  <c r="DJ83" i="26"/>
  <c r="DH83" i="26"/>
  <c r="DC83" i="26"/>
  <c r="DE83" i="26"/>
  <c r="DN79" i="26"/>
  <c r="CX79" i="26"/>
  <c r="DL79" i="26"/>
  <c r="CV79" i="26"/>
  <c r="DI79" i="26"/>
  <c r="CU79" i="26"/>
  <c r="DZ79" i="26" s="1"/>
  <c r="EA79" i="26" s="1"/>
  <c r="EB79" i="26" s="1"/>
  <c r="DK79" i="26"/>
  <c r="DR79" i="26"/>
  <c r="DP79" i="26"/>
  <c r="DE79" i="26"/>
  <c r="DG79" i="26"/>
  <c r="DJ79" i="26"/>
  <c r="DH79" i="26"/>
  <c r="DM79" i="26"/>
  <c r="DO79" i="26"/>
  <c r="DV79" i="26"/>
  <c r="DF79" i="26"/>
  <c r="DT79" i="26"/>
  <c r="DD79" i="26"/>
  <c r="DA79" i="26"/>
  <c r="DQ79" i="26"/>
  <c r="DC79" i="26"/>
  <c r="DS79" i="26"/>
  <c r="DB79" i="26"/>
  <c r="CZ79" i="26"/>
  <c r="DU79" i="26"/>
  <c r="DW79" i="26"/>
  <c r="DX79" i="26"/>
  <c r="CW79" i="26"/>
  <c r="CY79" i="26"/>
  <c r="DM72" i="26"/>
  <c r="CW72" i="26"/>
  <c r="DK72" i="26"/>
  <c r="CU72" i="26"/>
  <c r="DZ72" i="26" s="1"/>
  <c r="EA72" i="26" s="1"/>
  <c r="CX72" i="26"/>
  <c r="DN72" i="26"/>
  <c r="CZ72" i="26"/>
  <c r="DP72" i="26"/>
  <c r="DI72" i="26"/>
  <c r="DG72" i="26"/>
  <c r="CV72" i="26"/>
  <c r="DQ72" i="26"/>
  <c r="DO72" i="26"/>
  <c r="DB72" i="26"/>
  <c r="DD72" i="26"/>
  <c r="DU72" i="26"/>
  <c r="DE72" i="26"/>
  <c r="DS72" i="26"/>
  <c r="DC72" i="26"/>
  <c r="DF72" i="26"/>
  <c r="DV72" i="26"/>
  <c r="DH72" i="26"/>
  <c r="DX72" i="26"/>
  <c r="DW72" i="26"/>
  <c r="DJ72" i="26"/>
  <c r="DL72" i="26"/>
  <c r="DA72" i="26"/>
  <c r="CY72" i="26"/>
  <c r="DR72" i="26"/>
  <c r="DT72" i="26"/>
  <c r="EA52" i="26"/>
  <c r="EB52" i="26" s="1"/>
  <c r="EC52" i="26" s="1"/>
  <c r="ED52" i="26" s="1"/>
  <c r="EE52" i="26" s="1"/>
  <c r="EF52" i="26" s="1"/>
  <c r="EG52" i="26" s="1"/>
  <c r="EH52" i="26" s="1"/>
  <c r="EI52" i="26" s="1"/>
  <c r="EJ52" i="26" s="1"/>
  <c r="EK52" i="26" s="1"/>
  <c r="EL52" i="26" s="1"/>
  <c r="EM52" i="26" s="1"/>
  <c r="EN52" i="26" s="1"/>
  <c r="EO52" i="26" s="1"/>
  <c r="EP52" i="26" s="1"/>
  <c r="EQ52" i="26" s="1"/>
  <c r="ER52" i="26" s="1"/>
  <c r="ES52" i="26" s="1"/>
  <c r="ET52" i="26" s="1"/>
  <c r="EU52" i="26" s="1"/>
  <c r="EV52" i="26" s="1"/>
  <c r="EW52" i="26" s="1"/>
  <c r="EX52" i="26" s="1"/>
  <c r="EY52" i="26" s="1"/>
  <c r="EZ52" i="26" s="1"/>
  <c r="FA52" i="26" s="1"/>
  <c r="FB52" i="26" s="1"/>
  <c r="FC52" i="26" s="1"/>
  <c r="P52" i="26" s="1"/>
  <c r="EB44" i="26"/>
  <c r="EC44" i="26" s="1"/>
  <c r="ED44" i="26" s="1"/>
  <c r="EE44" i="26" s="1"/>
  <c r="EF44" i="26" s="1"/>
  <c r="EG44" i="26" s="1"/>
  <c r="EH44" i="26" s="1"/>
  <c r="EI44" i="26" s="1"/>
  <c r="EJ44" i="26" s="1"/>
  <c r="EK44" i="26" s="1"/>
  <c r="EL44" i="26" s="1"/>
  <c r="EM44" i="26" s="1"/>
  <c r="EN44" i="26" s="1"/>
  <c r="EO44" i="26" s="1"/>
  <c r="EP44" i="26" s="1"/>
  <c r="EQ44" i="26" s="1"/>
  <c r="ER44" i="26" s="1"/>
  <c r="ES44" i="26" s="1"/>
  <c r="ET44" i="26" s="1"/>
  <c r="EU44" i="26" s="1"/>
  <c r="EV44" i="26" s="1"/>
  <c r="EW44" i="26" s="1"/>
  <c r="EX44" i="26" s="1"/>
  <c r="EY44" i="26" s="1"/>
  <c r="EZ44" i="26" s="1"/>
  <c r="FA44" i="26" s="1"/>
  <c r="FB44" i="26" s="1"/>
  <c r="FC44" i="26" s="1"/>
  <c r="P44" i="26" s="1"/>
  <c r="EA35" i="26"/>
  <c r="EB35" i="26"/>
  <c r="EC35" i="26" s="1"/>
  <c r="ED35" i="26" s="1"/>
  <c r="EE35" i="26" s="1"/>
  <c r="EF35" i="26" s="1"/>
  <c r="EG35" i="26" s="1"/>
  <c r="EH35" i="26" s="1"/>
  <c r="EI35" i="26" s="1"/>
  <c r="EJ35" i="26" s="1"/>
  <c r="EK35" i="26" s="1"/>
  <c r="EL35" i="26" s="1"/>
  <c r="EM35" i="26" s="1"/>
  <c r="EN35" i="26" s="1"/>
  <c r="EO35" i="26" s="1"/>
  <c r="EP35" i="26" s="1"/>
  <c r="EQ35" i="26" s="1"/>
  <c r="ER35" i="26" s="1"/>
  <c r="ES35" i="26" s="1"/>
  <c r="ET35" i="26" s="1"/>
  <c r="EU35" i="26" s="1"/>
  <c r="EV35" i="26" s="1"/>
  <c r="EW35" i="26" s="1"/>
  <c r="EX35" i="26" s="1"/>
  <c r="EY35" i="26" s="1"/>
  <c r="EZ35" i="26" s="1"/>
  <c r="FA35" i="26" s="1"/>
  <c r="FB35" i="26" s="1"/>
  <c r="FC35" i="26" s="1"/>
  <c r="P35" i="26" s="1"/>
  <c r="EC39" i="26"/>
  <c r="ED39" i="26"/>
  <c r="EE39" i="26" s="1"/>
  <c r="EF39" i="26" s="1"/>
  <c r="EG39" i="26" s="1"/>
  <c r="EH39" i="26" s="1"/>
  <c r="EI39" i="26" s="1"/>
  <c r="EJ39" i="26" s="1"/>
  <c r="EK39" i="26" s="1"/>
  <c r="EL39" i="26" s="1"/>
  <c r="EM39" i="26" s="1"/>
  <c r="EN39" i="26" s="1"/>
  <c r="EO39" i="26" s="1"/>
  <c r="EP39" i="26" s="1"/>
  <c r="EQ39" i="26" s="1"/>
  <c r="ER39" i="26" s="1"/>
  <c r="ES39" i="26" s="1"/>
  <c r="ET39" i="26" s="1"/>
  <c r="EU39" i="26" s="1"/>
  <c r="EV39" i="26" s="1"/>
  <c r="EW39" i="26" s="1"/>
  <c r="EX39" i="26" s="1"/>
  <c r="EY39" i="26" s="1"/>
  <c r="EZ39" i="26" s="1"/>
  <c r="FA39" i="26" s="1"/>
  <c r="FB39" i="26" s="1"/>
  <c r="FC39" i="26" s="1"/>
  <c r="P39" i="26" s="1"/>
  <c r="EA22" i="26"/>
  <c r="EB22" i="26"/>
  <c r="EC22" i="26" s="1"/>
  <c r="ED22" i="26" s="1"/>
  <c r="EE22" i="26" s="1"/>
  <c r="EF22" i="26" s="1"/>
  <c r="EG22" i="26" s="1"/>
  <c r="EH22" i="26" s="1"/>
  <c r="EI22" i="26" s="1"/>
  <c r="EJ22" i="26" s="1"/>
  <c r="EK22" i="26" s="1"/>
  <c r="EA11" i="26"/>
  <c r="EB11" i="26"/>
  <c r="EC11" i="26" s="1"/>
  <c r="ED11" i="26" s="1"/>
  <c r="EE11" i="26" s="1"/>
  <c r="EF11" i="26" s="1"/>
  <c r="EG11" i="26" s="1"/>
  <c r="EA14" i="26"/>
  <c r="EB14" i="26"/>
  <c r="EC14" i="26" s="1"/>
  <c r="ED14" i="26" s="1"/>
  <c r="EE14" i="26" s="1"/>
  <c r="EF14" i="26" s="1"/>
  <c r="EG14" i="26" s="1"/>
  <c r="EH14" i="26" s="1"/>
  <c r="EI14" i="26" s="1"/>
  <c r="EJ14" i="26" s="1"/>
  <c r="EK14" i="26" s="1"/>
  <c r="EL14" i="26" s="1"/>
  <c r="EM14" i="26" s="1"/>
  <c r="EN14" i="26" s="1"/>
  <c r="EO14" i="26" s="1"/>
  <c r="EP14" i="26" s="1"/>
  <c r="EQ14" i="26" s="1"/>
  <c r="ER14" i="26" s="1"/>
  <c r="ES14" i="26" s="1"/>
  <c r="ET14" i="26" s="1"/>
  <c r="EU14" i="26" s="1"/>
  <c r="EV14" i="26" s="1"/>
  <c r="EW14" i="26" s="1"/>
  <c r="EX14" i="26" s="1"/>
  <c r="EY14" i="26" s="1"/>
  <c r="EZ14" i="26" s="1"/>
  <c r="FA14" i="26" s="1"/>
  <c r="FB14" i="26" s="1"/>
  <c r="FC14" i="26" s="1"/>
  <c r="P14" i="26" s="1"/>
  <c r="EF41" i="26"/>
  <c r="EG41" i="26"/>
  <c r="EH41" i="26" s="1"/>
  <c r="EB72" i="26"/>
  <c r="EC72" i="26" s="1"/>
  <c r="ED72" i="26"/>
  <c r="EE72" i="26" s="1"/>
  <c r="EF72" i="26" s="1"/>
  <c r="EG72" i="26" s="1"/>
  <c r="EH72" i="26" s="1"/>
  <c r="EI72" i="26" s="1"/>
  <c r="EJ72" i="26" s="1"/>
  <c r="EK72" i="26" s="1"/>
  <c r="EL72" i="26" s="1"/>
  <c r="EM72" i="26" s="1"/>
  <c r="EN72" i="26" s="1"/>
  <c r="EO72" i="26" s="1"/>
  <c r="EP72" i="26" s="1"/>
  <c r="EQ72" i="26" s="1"/>
  <c r="ER72" i="26" s="1"/>
  <c r="ES72" i="26" s="1"/>
  <c r="ET72" i="26" s="1"/>
  <c r="EU72" i="26" s="1"/>
  <c r="EV72" i="26" s="1"/>
  <c r="EW72" i="26" s="1"/>
  <c r="EX72" i="26" s="1"/>
  <c r="EY72" i="26" s="1"/>
  <c r="EZ72" i="26" s="1"/>
  <c r="FA72" i="26" s="1"/>
  <c r="FB72" i="26" s="1"/>
  <c r="FC72" i="26" s="1"/>
  <c r="P72" i="26" s="1"/>
  <c r="EC79" i="26"/>
  <c r="ED79" i="26" s="1"/>
  <c r="EE79" i="26"/>
  <c r="EF79" i="26" s="1"/>
  <c r="EG79" i="26"/>
  <c r="EH79" i="26" s="1"/>
  <c r="EI79" i="26" s="1"/>
  <c r="EJ79" i="26" s="1"/>
  <c r="EK79" i="26" s="1"/>
  <c r="EL79" i="26" s="1"/>
  <c r="EM79" i="26" s="1"/>
  <c r="EN79" i="26" s="1"/>
  <c r="EO79" i="26" s="1"/>
  <c r="EP79" i="26" s="1"/>
  <c r="EQ79" i="26" s="1"/>
  <c r="ER79" i="26" s="1"/>
  <c r="ES79" i="26" s="1"/>
  <c r="ET79" i="26" s="1"/>
  <c r="EU79" i="26" s="1"/>
  <c r="EV79" i="26" s="1"/>
  <c r="EW79" i="26" s="1"/>
  <c r="EX79" i="26" s="1"/>
  <c r="EY79" i="26" s="1"/>
  <c r="EZ79" i="26" s="1"/>
  <c r="FA79" i="26" s="1"/>
  <c r="FB79" i="26" s="1"/>
  <c r="FC79" i="26" s="1"/>
  <c r="P79" i="26" s="1"/>
  <c r="EA91" i="26"/>
  <c r="EB91" i="26" s="1"/>
  <c r="EC91" i="26" s="1"/>
  <c r="ED91" i="26" s="1"/>
  <c r="EE91" i="26" s="1"/>
  <c r="EF91" i="26" s="1"/>
  <c r="EG91" i="26" s="1"/>
  <c r="EH91" i="26" s="1"/>
  <c r="EI91" i="26" s="1"/>
  <c r="EJ91" i="26" s="1"/>
  <c r="EK91" i="26" s="1"/>
  <c r="EL91" i="26" s="1"/>
  <c r="EM91" i="26" s="1"/>
  <c r="EN91" i="26" s="1"/>
  <c r="EO91" i="26" s="1"/>
  <c r="EP91" i="26" s="1"/>
  <c r="EQ91" i="26" s="1"/>
  <c r="ER91" i="26" s="1"/>
  <c r="ES91" i="26" s="1"/>
  <c r="ET91" i="26" s="1"/>
  <c r="EU91" i="26" s="1"/>
  <c r="EV91" i="26" s="1"/>
  <c r="EW91" i="26" s="1"/>
  <c r="EX91" i="26" s="1"/>
  <c r="EY91" i="26" s="1"/>
  <c r="EZ91" i="26" s="1"/>
  <c r="FA91" i="26" s="1"/>
  <c r="FB91" i="26" s="1"/>
  <c r="FC91" i="26" s="1"/>
  <c r="P91" i="26" s="1"/>
  <c r="EA95" i="26"/>
  <c r="EB95" i="26" s="1"/>
  <c r="EC95" i="26" s="1"/>
  <c r="ED95" i="26" s="1"/>
  <c r="EE95" i="26" s="1"/>
  <c r="EF95" i="26" s="1"/>
  <c r="EG95" i="26" s="1"/>
  <c r="EH95" i="26" s="1"/>
  <c r="EI95" i="26" s="1"/>
  <c r="EJ95" i="26" s="1"/>
  <c r="EK95" i="26" s="1"/>
  <c r="EL95" i="26" s="1"/>
  <c r="EM95" i="26" s="1"/>
  <c r="EN95" i="26" s="1"/>
  <c r="EO95" i="26" s="1"/>
  <c r="EP95" i="26" s="1"/>
  <c r="EQ95" i="26" s="1"/>
  <c r="ER95" i="26" s="1"/>
  <c r="ES95" i="26" s="1"/>
  <c r="ET95" i="26" s="1"/>
  <c r="EU95" i="26" s="1"/>
  <c r="EV95" i="26" s="1"/>
  <c r="EW95" i="26" s="1"/>
  <c r="EX95" i="26" s="1"/>
  <c r="EY95" i="26" s="1"/>
  <c r="EZ95" i="26" s="1"/>
  <c r="FA95" i="26" s="1"/>
  <c r="FB95" i="26" s="1"/>
  <c r="FC95" i="26" s="1"/>
  <c r="P95" i="26" s="1"/>
  <c r="ED99" i="26"/>
  <c r="EE99" i="26"/>
  <c r="EF99" i="26" s="1"/>
  <c r="EG99" i="26" s="1"/>
  <c r="EH99" i="26" s="1"/>
  <c r="EI99" i="26" s="1"/>
  <c r="EJ99" i="26" s="1"/>
  <c r="EK99" i="26" s="1"/>
  <c r="EL99" i="26" s="1"/>
  <c r="EM99" i="26" s="1"/>
  <c r="EN99" i="26" s="1"/>
  <c r="EO99" i="26" s="1"/>
  <c r="EP99" i="26" s="1"/>
  <c r="EQ99" i="26" s="1"/>
  <c r="ER99" i="26" s="1"/>
  <c r="ES99" i="26" s="1"/>
  <c r="ET99" i="26" s="1"/>
  <c r="EU99" i="26" s="1"/>
  <c r="EV99" i="26" s="1"/>
  <c r="EW99" i="26" s="1"/>
  <c r="EX99" i="26" s="1"/>
  <c r="EY99" i="26" s="1"/>
  <c r="EZ99" i="26" s="1"/>
  <c r="FA99" i="26" s="1"/>
  <c r="FB99" i="26" s="1"/>
  <c r="FC99" i="26" s="1"/>
  <c r="P99" i="26" s="1"/>
  <c r="ED86" i="26"/>
  <c r="EE86" i="26" s="1"/>
  <c r="EF86" i="26" s="1"/>
  <c r="EG86" i="26" s="1"/>
  <c r="EH86" i="26" s="1"/>
  <c r="EI86" i="26" s="1"/>
  <c r="EJ86" i="26" s="1"/>
  <c r="EK86" i="26" s="1"/>
  <c r="EL86" i="26" s="1"/>
  <c r="EM86" i="26" s="1"/>
  <c r="EN86" i="26" s="1"/>
  <c r="EO86" i="26" s="1"/>
  <c r="EP86" i="26" s="1"/>
  <c r="EQ86" i="26" s="1"/>
  <c r="ER86" i="26" s="1"/>
  <c r="ES86" i="26" s="1"/>
  <c r="ET86" i="26" s="1"/>
  <c r="EU86" i="26" s="1"/>
  <c r="EV86" i="26" s="1"/>
  <c r="EW86" i="26" s="1"/>
  <c r="EX86" i="26" s="1"/>
  <c r="EY86" i="26" s="1"/>
  <c r="EZ86" i="26" s="1"/>
  <c r="FA86" i="26" s="1"/>
  <c r="FB86" i="26" s="1"/>
  <c r="FC86" i="26" s="1"/>
  <c r="P86" i="26" s="1"/>
  <c r="EA90" i="26"/>
  <c r="EB90" i="26"/>
  <c r="EC90" i="26"/>
  <c r="ED90" i="26"/>
  <c r="EE90" i="26" s="1"/>
  <c r="EF90" i="26" s="1"/>
  <c r="EG90" i="26" s="1"/>
  <c r="EH90" i="26" s="1"/>
  <c r="EI90" i="26" s="1"/>
  <c r="EJ90" i="26" s="1"/>
  <c r="EK90" i="26" s="1"/>
  <c r="EL90" i="26" s="1"/>
  <c r="EM90" i="26" s="1"/>
  <c r="EN90" i="26" s="1"/>
  <c r="EO90" i="26" s="1"/>
  <c r="EP90" i="26" s="1"/>
  <c r="EQ90" i="26" s="1"/>
  <c r="ER90" i="26" s="1"/>
  <c r="ES90" i="26" s="1"/>
  <c r="ET90" i="26" s="1"/>
  <c r="EU90" i="26" s="1"/>
  <c r="EV90" i="26" s="1"/>
  <c r="EW90" i="26" s="1"/>
  <c r="EX90" i="26" s="1"/>
  <c r="EY90" i="26" s="1"/>
  <c r="EZ90" i="26" s="1"/>
  <c r="FA90" i="26" s="1"/>
  <c r="FB90" i="26" s="1"/>
  <c r="FC90" i="26" s="1"/>
  <c r="P90" i="26" s="1"/>
  <c r="EA43" i="26"/>
  <c r="EB43" i="26" s="1"/>
  <c r="EC43" i="26" s="1"/>
  <c r="ED43" i="26" s="1"/>
  <c r="EE43" i="26" s="1"/>
  <c r="EF43" i="26" s="1"/>
  <c r="EG43" i="26" s="1"/>
  <c r="EH43" i="26" s="1"/>
  <c r="EI43" i="26" s="1"/>
  <c r="EJ43" i="26" s="1"/>
  <c r="EK43" i="26" s="1"/>
  <c r="EL43" i="26" s="1"/>
  <c r="EM43" i="26" s="1"/>
  <c r="EN43" i="26" s="1"/>
  <c r="EO43" i="26" s="1"/>
  <c r="EP43" i="26" s="1"/>
  <c r="EQ43" i="26" s="1"/>
  <c r="ER43" i="26" s="1"/>
  <c r="ES43" i="26" s="1"/>
  <c r="ET43" i="26" s="1"/>
  <c r="EU43" i="26" s="1"/>
  <c r="EV43" i="26" s="1"/>
  <c r="EW43" i="26" s="1"/>
  <c r="EX43" i="26" s="1"/>
  <c r="EY43" i="26" s="1"/>
  <c r="EZ43" i="26" s="1"/>
  <c r="FA43" i="26" s="1"/>
  <c r="FB43" i="26" s="1"/>
  <c r="FC43" i="26" s="1"/>
  <c r="P43" i="26" s="1"/>
  <c r="EA10" i="26"/>
  <c r="EB10" i="26" s="1"/>
  <c r="EC10" i="26" s="1"/>
  <c r="ED10" i="26" s="1"/>
  <c r="EE10" i="26" s="1"/>
  <c r="EF10" i="26" s="1"/>
  <c r="EG10" i="26" s="1"/>
  <c r="EH10" i="26" s="1"/>
  <c r="EI10" i="26" s="1"/>
  <c r="EJ10" i="26" s="1"/>
  <c r="EK10" i="26" s="1"/>
  <c r="EL10" i="26" s="1"/>
  <c r="EM10" i="26" s="1"/>
  <c r="EN10" i="26" s="1"/>
  <c r="EO10" i="26" s="1"/>
  <c r="EP10" i="26" s="1"/>
  <c r="EQ10" i="26" s="1"/>
  <c r="ER10" i="26" s="1"/>
  <c r="ES10" i="26" s="1"/>
  <c r="ET10" i="26" s="1"/>
  <c r="EU10" i="26" s="1"/>
  <c r="EV10" i="26" s="1"/>
  <c r="EW10" i="26" s="1"/>
  <c r="EX10" i="26" s="1"/>
  <c r="EY10" i="26" s="1"/>
  <c r="EZ10" i="26" s="1"/>
  <c r="FA10" i="26" s="1"/>
  <c r="FB10" i="26" s="1"/>
  <c r="FC10" i="26" s="1"/>
  <c r="P10" i="26" s="1"/>
  <c r="EB26" i="26"/>
  <c r="EC26" i="26"/>
  <c r="ED26" i="26" s="1"/>
  <c r="EE26" i="26" s="1"/>
  <c r="EF26" i="26" s="1"/>
  <c r="EG26" i="26" s="1"/>
  <c r="EH26" i="26" s="1"/>
  <c r="EI26" i="26" s="1"/>
  <c r="EJ26" i="26" s="1"/>
  <c r="EK26" i="26" s="1"/>
  <c r="EL26" i="26" s="1"/>
  <c r="EM26" i="26" s="1"/>
  <c r="EN26" i="26" s="1"/>
  <c r="EO26" i="26" s="1"/>
  <c r="EP26" i="26" s="1"/>
  <c r="EQ26" i="26" s="1"/>
  <c r="ER26" i="26" s="1"/>
  <c r="ES26" i="26" s="1"/>
  <c r="ET26" i="26" s="1"/>
  <c r="EU26" i="26" s="1"/>
  <c r="EV26" i="26" s="1"/>
  <c r="EW26" i="26" s="1"/>
  <c r="EX26" i="26" s="1"/>
  <c r="EY26" i="26" s="1"/>
  <c r="EZ26" i="26" s="1"/>
  <c r="FA26" i="26" s="1"/>
  <c r="FB26" i="26" s="1"/>
  <c r="FC26" i="26" s="1"/>
  <c r="P26" i="26" s="1"/>
  <c r="EA29" i="26"/>
  <c r="EB29" i="26" s="1"/>
  <c r="EC29" i="26" s="1"/>
  <c r="ED29" i="26" s="1"/>
  <c r="EE29" i="26" s="1"/>
  <c r="EF29" i="26" s="1"/>
  <c r="EG29" i="26" s="1"/>
  <c r="EH29" i="26" s="1"/>
  <c r="EI29" i="26" s="1"/>
  <c r="EJ29" i="26" s="1"/>
  <c r="EK29" i="26" s="1"/>
  <c r="EL29" i="26" s="1"/>
  <c r="EM29" i="26" s="1"/>
  <c r="EN29" i="26" s="1"/>
  <c r="EO29" i="26" s="1"/>
  <c r="EP29" i="26" s="1"/>
  <c r="EQ29" i="26" s="1"/>
  <c r="ER29" i="26" s="1"/>
  <c r="ES29" i="26" s="1"/>
  <c r="ET29" i="26" s="1"/>
  <c r="EU29" i="26" s="1"/>
  <c r="EV29" i="26" s="1"/>
  <c r="EW29" i="26" s="1"/>
  <c r="EX29" i="26" s="1"/>
  <c r="EY29" i="26" s="1"/>
  <c r="EZ29" i="26" s="1"/>
  <c r="FA29" i="26" s="1"/>
  <c r="FB29" i="26" s="1"/>
  <c r="FC29" i="26" s="1"/>
  <c r="P29" i="26" s="1"/>
  <c r="EB34" i="26"/>
  <c r="EC34" i="26"/>
  <c r="ED34" i="26"/>
  <c r="EE34" i="26" s="1"/>
  <c r="EF34" i="26" s="1"/>
  <c r="EG34" i="26" s="1"/>
  <c r="EH34" i="26" s="1"/>
  <c r="EI34" i="26" s="1"/>
  <c r="EJ34" i="26" s="1"/>
  <c r="EK34" i="26" s="1"/>
  <c r="EL34" i="26" s="1"/>
  <c r="EM34" i="26" s="1"/>
  <c r="EN34" i="26" s="1"/>
  <c r="EO34" i="26" s="1"/>
  <c r="EP34" i="26" s="1"/>
  <c r="EQ34" i="26" s="1"/>
  <c r="ER34" i="26" s="1"/>
  <c r="ES34" i="26" s="1"/>
  <c r="ET34" i="26" s="1"/>
  <c r="EU34" i="26" s="1"/>
  <c r="EV34" i="26" s="1"/>
  <c r="EW34" i="26" s="1"/>
  <c r="EX34" i="26" s="1"/>
  <c r="EY34" i="26" s="1"/>
  <c r="EZ34" i="26" s="1"/>
  <c r="FA34" i="26" s="1"/>
  <c r="FB34" i="26" s="1"/>
  <c r="FC34" i="26" s="1"/>
  <c r="P34" i="26" s="1"/>
  <c r="EA97" i="26"/>
  <c r="EB97" i="26"/>
  <c r="EC97" i="26"/>
  <c r="ED97" i="26" s="1"/>
  <c r="EE97" i="26" s="1"/>
  <c r="EF97" i="26" s="1"/>
  <c r="EG97" i="26" s="1"/>
  <c r="EH97" i="26" s="1"/>
  <c r="EI97" i="26" s="1"/>
  <c r="EJ97" i="26" s="1"/>
  <c r="EK97" i="26" s="1"/>
  <c r="EL97" i="26" s="1"/>
  <c r="EM97" i="26" s="1"/>
  <c r="EN97" i="26" s="1"/>
  <c r="EO97" i="26" s="1"/>
  <c r="EP97" i="26" s="1"/>
  <c r="EQ97" i="26" s="1"/>
  <c r="ER97" i="26" s="1"/>
  <c r="ES97" i="26" s="1"/>
  <c r="ET97" i="26" s="1"/>
  <c r="EU97" i="26" s="1"/>
  <c r="EV97" i="26" s="1"/>
  <c r="EW97" i="26" s="1"/>
  <c r="EX97" i="26" s="1"/>
  <c r="EY97" i="26" s="1"/>
  <c r="EZ97" i="26" s="1"/>
  <c r="FA97" i="26" s="1"/>
  <c r="FB97" i="26" s="1"/>
  <c r="FC97" i="26" s="1"/>
  <c r="P97" i="26" s="1"/>
  <c r="EA18" i="26"/>
  <c r="EB18" i="26" s="1"/>
  <c r="EC18" i="26" s="1"/>
  <c r="EE83" i="26"/>
  <c r="EF83" i="26"/>
  <c r="EG83" i="26" s="1"/>
  <c r="EH83" i="26" s="1"/>
  <c r="EI83" i="26" s="1"/>
  <c r="EJ83" i="26" s="1"/>
  <c r="EK83" i="26" s="1"/>
  <c r="EL83" i="26" s="1"/>
  <c r="EM83" i="26" s="1"/>
  <c r="EN83" i="26" s="1"/>
  <c r="EO83" i="26" s="1"/>
  <c r="EP83" i="26" s="1"/>
  <c r="EQ83" i="26" s="1"/>
  <c r="ER83" i="26" s="1"/>
  <c r="ES83" i="26" s="1"/>
  <c r="ET83" i="26" s="1"/>
  <c r="EU83" i="26" s="1"/>
  <c r="EV83" i="26" s="1"/>
  <c r="EW83" i="26" s="1"/>
  <c r="EX83" i="26" s="1"/>
  <c r="EY83" i="26" s="1"/>
  <c r="EZ83" i="26" s="1"/>
  <c r="FA83" i="26" s="1"/>
  <c r="FB83" i="26" s="1"/>
  <c r="FC83" i="26" s="1"/>
  <c r="P83" i="26" s="1"/>
  <c r="EB87" i="26"/>
  <c r="EC87" i="26" s="1"/>
  <c r="ED87" i="26" s="1"/>
  <c r="EE87" i="26" s="1"/>
  <c r="EF87" i="26" s="1"/>
  <c r="EG87" i="26" s="1"/>
  <c r="EH87" i="26" s="1"/>
  <c r="EI87" i="26" s="1"/>
  <c r="EJ87" i="26" s="1"/>
  <c r="EK87" i="26" s="1"/>
  <c r="EL87" i="26" s="1"/>
  <c r="EM87" i="26" s="1"/>
  <c r="EN87" i="26" s="1"/>
  <c r="EO87" i="26" s="1"/>
  <c r="EP87" i="26" s="1"/>
  <c r="EQ87" i="26" s="1"/>
  <c r="ER87" i="26" s="1"/>
  <c r="ES87" i="26" s="1"/>
  <c r="ET87" i="26" s="1"/>
  <c r="EU87" i="26" s="1"/>
  <c r="EV87" i="26" s="1"/>
  <c r="EW87" i="26" s="1"/>
  <c r="EX87" i="26" s="1"/>
  <c r="EY87" i="26" s="1"/>
  <c r="EZ87" i="26" s="1"/>
  <c r="FA87" i="26" s="1"/>
  <c r="FB87" i="26" s="1"/>
  <c r="FC87" i="26" s="1"/>
  <c r="P87" i="26" s="1"/>
  <c r="EB82" i="26"/>
  <c r="EC82" i="26"/>
  <c r="ED82" i="26"/>
  <c r="EE82" i="26" s="1"/>
  <c r="EF82" i="26" s="1"/>
  <c r="EG82" i="26" s="1"/>
  <c r="EH82" i="26" s="1"/>
  <c r="EI82" i="26" s="1"/>
  <c r="EJ82" i="26" s="1"/>
  <c r="EK82" i="26" s="1"/>
  <c r="EL82" i="26" s="1"/>
  <c r="EM82" i="26" s="1"/>
  <c r="EN82" i="26" s="1"/>
  <c r="EO82" i="26" s="1"/>
  <c r="EP82" i="26" s="1"/>
  <c r="EQ82" i="26" s="1"/>
  <c r="ER82" i="26" s="1"/>
  <c r="ES82" i="26" s="1"/>
  <c r="ET82" i="26" s="1"/>
  <c r="EU82" i="26" s="1"/>
  <c r="EV82" i="26" s="1"/>
  <c r="EW82" i="26" s="1"/>
  <c r="EX82" i="26" s="1"/>
  <c r="EY82" i="26" s="1"/>
  <c r="EZ82" i="26" s="1"/>
  <c r="FA82" i="26" s="1"/>
  <c r="FB82" i="26" s="1"/>
  <c r="FC82" i="26" s="1"/>
  <c r="P82" i="26" s="1"/>
  <c r="EB94" i="26"/>
  <c r="EC94" i="26"/>
  <c r="ED94" i="26" s="1"/>
  <c r="EE94" i="26" s="1"/>
  <c r="EF94" i="26" s="1"/>
  <c r="EG94" i="26" s="1"/>
  <c r="EH94" i="26" s="1"/>
  <c r="EI94" i="26" s="1"/>
  <c r="EJ94" i="26" s="1"/>
  <c r="EK94" i="26" s="1"/>
  <c r="EL94" i="26" s="1"/>
  <c r="EM94" i="26" s="1"/>
  <c r="EN94" i="26" s="1"/>
  <c r="EO94" i="26" s="1"/>
  <c r="EP94" i="26" s="1"/>
  <c r="EQ94" i="26" s="1"/>
  <c r="ER94" i="26" s="1"/>
  <c r="ES94" i="26" s="1"/>
  <c r="ET94" i="26" s="1"/>
  <c r="EU94" i="26" s="1"/>
  <c r="EV94" i="26" s="1"/>
  <c r="EW94" i="26" s="1"/>
  <c r="EX94" i="26" s="1"/>
  <c r="EY94" i="26" s="1"/>
  <c r="EZ94" i="26" s="1"/>
  <c r="FA94" i="26" s="1"/>
  <c r="FB94" i="26" s="1"/>
  <c r="FC94" i="26" s="1"/>
  <c r="P94" i="26" s="1"/>
  <c r="EA98" i="26"/>
  <c r="EB98" i="26" s="1"/>
  <c r="EC98" i="26" s="1"/>
  <c r="ED98" i="26" s="1"/>
  <c r="EE98" i="26" s="1"/>
  <c r="EF98" i="26" s="1"/>
  <c r="EG98" i="26" s="1"/>
  <c r="EH98" i="26" s="1"/>
  <c r="EI98" i="26" s="1"/>
  <c r="EJ98" i="26" s="1"/>
  <c r="EK98" i="26" s="1"/>
  <c r="EL98" i="26" s="1"/>
  <c r="EM98" i="26" s="1"/>
  <c r="EN98" i="26" s="1"/>
  <c r="EO98" i="26" s="1"/>
  <c r="EP98" i="26" s="1"/>
  <c r="EQ98" i="26" s="1"/>
  <c r="ER98" i="26" s="1"/>
  <c r="ES98" i="26" s="1"/>
  <c r="ET98" i="26" s="1"/>
  <c r="EU98" i="26" s="1"/>
  <c r="EV98" i="26" s="1"/>
  <c r="EW98" i="26" s="1"/>
  <c r="EX98" i="26" s="1"/>
  <c r="EY98" i="26" s="1"/>
  <c r="EZ98" i="26" s="1"/>
  <c r="FA98" i="26" s="1"/>
  <c r="FB98" i="26" s="1"/>
  <c r="FC98" i="26" s="1"/>
  <c r="P98" i="26" s="1"/>
  <c r="EA13" i="26"/>
  <c r="EB13" i="26"/>
  <c r="EC13" i="26"/>
  <c r="ED13" i="26" s="1"/>
  <c r="EE13" i="26" s="1"/>
  <c r="EF13" i="26" s="1"/>
  <c r="EG13" i="26" s="1"/>
  <c r="EH13" i="26" s="1"/>
  <c r="EI13" i="26" s="1"/>
  <c r="EJ13" i="26" s="1"/>
  <c r="EK13" i="26" s="1"/>
  <c r="EL13" i="26" s="1"/>
  <c r="EM13" i="26" s="1"/>
  <c r="EN13" i="26" s="1"/>
  <c r="EO13" i="26" s="1"/>
  <c r="EP13" i="26" s="1"/>
  <c r="EQ13" i="26" s="1"/>
  <c r="ER13" i="26" s="1"/>
  <c r="ES13" i="26" s="1"/>
  <c r="ET13" i="26" s="1"/>
  <c r="EU13" i="26" s="1"/>
  <c r="EV13" i="26" s="1"/>
  <c r="EW13" i="26" s="1"/>
  <c r="EX13" i="26" s="1"/>
  <c r="EY13" i="26" s="1"/>
  <c r="EZ13" i="26" s="1"/>
  <c r="FA13" i="26" s="1"/>
  <c r="FB13" i="26" s="1"/>
  <c r="FC13" i="26" s="1"/>
  <c r="P13" i="26" s="1"/>
  <c r="EB17" i="26"/>
  <c r="EC17" i="26" s="1"/>
  <c r="ED17" i="26" s="1"/>
  <c r="EE17" i="26" s="1"/>
  <c r="EF17" i="26" s="1"/>
  <c r="EG17" i="26" s="1"/>
  <c r="EH17" i="26" s="1"/>
  <c r="EI17" i="26" s="1"/>
  <c r="EJ17" i="26" s="1"/>
  <c r="EK17" i="26" s="1"/>
  <c r="EL17" i="26" s="1"/>
  <c r="EM17" i="26" s="1"/>
  <c r="EN17" i="26" s="1"/>
  <c r="EO17" i="26" s="1"/>
  <c r="EP17" i="26" s="1"/>
  <c r="EQ17" i="26" s="1"/>
  <c r="ER17" i="26" s="1"/>
  <c r="ES17" i="26" s="1"/>
  <c r="ET17" i="26" s="1"/>
  <c r="EU17" i="26" s="1"/>
  <c r="EV17" i="26" s="1"/>
  <c r="EW17" i="26" s="1"/>
  <c r="EX17" i="26" s="1"/>
  <c r="EY17" i="26" s="1"/>
  <c r="EZ17" i="26" s="1"/>
  <c r="FA17" i="26" s="1"/>
  <c r="FB17" i="26" s="1"/>
  <c r="FC17" i="26" s="1"/>
  <c r="P17" i="26" s="1"/>
  <c r="EA21" i="26"/>
  <c r="EB21" i="26" s="1"/>
  <c r="EC21" i="26" s="1"/>
  <c r="ED21" i="26" s="1"/>
  <c r="EE21" i="26" s="1"/>
  <c r="EF21" i="26" s="1"/>
  <c r="EG21" i="26" s="1"/>
  <c r="EH21" i="26" s="1"/>
  <c r="EI21" i="26" s="1"/>
  <c r="EJ21" i="26" s="1"/>
  <c r="EK21" i="26" s="1"/>
  <c r="EL21" i="26" s="1"/>
  <c r="EM21" i="26" s="1"/>
  <c r="EN21" i="26" s="1"/>
  <c r="EO21" i="26" s="1"/>
  <c r="EP21" i="26" s="1"/>
  <c r="EQ21" i="26" s="1"/>
  <c r="ER21" i="26" s="1"/>
  <c r="ES21" i="26" s="1"/>
  <c r="ET21" i="26" s="1"/>
  <c r="EU21" i="26" s="1"/>
  <c r="EV21" i="26" s="1"/>
  <c r="EW21" i="26" s="1"/>
  <c r="EX21" i="26" s="1"/>
  <c r="EY21" i="26" s="1"/>
  <c r="EZ21" i="26" s="1"/>
  <c r="FA21" i="26" s="1"/>
  <c r="FB21" i="26" s="1"/>
  <c r="FC21" i="26" s="1"/>
  <c r="P21" i="26" s="1"/>
  <c r="EA25" i="26"/>
  <c r="EB25" i="26"/>
  <c r="EC25" i="26" s="1"/>
  <c r="ED25" i="26" s="1"/>
  <c r="EE25" i="26" s="1"/>
  <c r="EF25" i="26" s="1"/>
  <c r="EG25" i="26" s="1"/>
  <c r="EH25" i="26" s="1"/>
  <c r="EI25" i="26" s="1"/>
  <c r="EJ25" i="26" s="1"/>
  <c r="EK25" i="26" s="1"/>
  <c r="EL25" i="26" s="1"/>
  <c r="EM25" i="26" s="1"/>
  <c r="EN25" i="26" s="1"/>
  <c r="EO25" i="26" s="1"/>
  <c r="EP25" i="26" s="1"/>
  <c r="EQ25" i="26" s="1"/>
  <c r="ER25" i="26" s="1"/>
  <c r="ES25" i="26" s="1"/>
  <c r="ET25" i="26" s="1"/>
  <c r="EU25" i="26" s="1"/>
  <c r="EV25" i="26" s="1"/>
  <c r="EW25" i="26" s="1"/>
  <c r="EX25" i="26" s="1"/>
  <c r="EY25" i="26" s="1"/>
  <c r="EZ25" i="26" s="1"/>
  <c r="FA25" i="26" s="1"/>
  <c r="FB25" i="26" s="1"/>
  <c r="FC25" i="26" s="1"/>
  <c r="P25" i="26" s="1"/>
  <c r="EG8" i="26"/>
  <c r="EH8" i="26"/>
  <c r="EI8" i="26"/>
  <c r="EJ8" i="26" s="1"/>
  <c r="EK8" i="26" s="1"/>
  <c r="EL8" i="26" s="1"/>
  <c r="EM8" i="26" s="1"/>
  <c r="EN8" i="26" s="1"/>
  <c r="EO8" i="26" s="1"/>
  <c r="EP8" i="26" s="1"/>
  <c r="EQ8" i="26" s="1"/>
  <c r="ER8" i="26" s="1"/>
  <c r="DT9" i="26"/>
  <c r="DQ9" i="26"/>
  <c r="DN9" i="26"/>
  <c r="DK9" i="26"/>
  <c r="DH9" i="26"/>
  <c r="DE9" i="26"/>
  <c r="DB9" i="26"/>
  <c r="CY9" i="26"/>
  <c r="DL9" i="26"/>
  <c r="DI9" i="26"/>
  <c r="DF9" i="26"/>
  <c r="DC9" i="26"/>
  <c r="CZ9" i="26"/>
  <c r="CW9" i="26"/>
  <c r="Z7" i="26"/>
  <c r="AA7" i="26" s="1"/>
  <c r="AB7" i="26" s="1"/>
  <c r="AC7" i="26" s="1"/>
  <c r="AD7" i="26" s="1"/>
  <c r="AE7" i="26" s="1"/>
  <c r="DZ9" i="26"/>
  <c r="EA9" i="26" s="1"/>
  <c r="EB9" i="26" s="1"/>
  <c r="EC9" i="26" s="1"/>
  <c r="ED9" i="26" s="1"/>
  <c r="EE9" i="26" s="1"/>
  <c r="EF9" i="26" s="1"/>
  <c r="EG9" i="26" s="1"/>
  <c r="EH9" i="26" s="1"/>
  <c r="EI9" i="26" s="1"/>
  <c r="EJ9" i="26" s="1"/>
  <c r="EK9" i="26" s="1"/>
  <c r="EL9" i="26" s="1"/>
  <c r="EM9" i="26" s="1"/>
  <c r="EN9" i="26" s="1"/>
  <c r="EO9" i="26" s="1"/>
  <c r="EP9" i="26" s="1"/>
  <c r="EQ9" i="26" s="1"/>
  <c r="ER9" i="26" s="1"/>
  <c r="ES9" i="26" s="1"/>
  <c r="ET9" i="26" s="1"/>
  <c r="EU9" i="26" s="1"/>
  <c r="EV9" i="26" s="1"/>
  <c r="EW9" i="26" s="1"/>
  <c r="EX9" i="26" s="1"/>
  <c r="EY9" i="26" s="1"/>
  <c r="EZ9" i="26" s="1"/>
  <c r="FA9" i="26" s="1"/>
  <c r="FB9" i="26" s="1"/>
  <c r="FC9" i="26" s="1"/>
  <c r="P9" i="26" s="1"/>
  <c r="L5" i="13"/>
  <c r="M6" i="13"/>
  <c r="N6" i="13"/>
  <c r="Q6" i="13" s="1"/>
  <c r="S6" i="13" s="1"/>
  <c r="M80" i="13"/>
  <c r="M64" i="13"/>
  <c r="M52" i="13"/>
  <c r="D6" i="21"/>
  <c r="O60" i="13"/>
  <c r="F60" i="25" s="1"/>
  <c r="G60" i="25" s="1"/>
  <c r="F58" i="25"/>
  <c r="G58" i="25" s="1"/>
  <c r="N58" i="13"/>
  <c r="Q54" i="13"/>
  <c r="N43" i="13"/>
  <c r="R43" i="13" s="1"/>
  <c r="S43" i="13" s="1"/>
  <c r="O43" i="13"/>
  <c r="F43" i="25"/>
  <c r="G43" i="25" s="1"/>
  <c r="R54" i="13"/>
  <c r="R97" i="13"/>
  <c r="R86" i="13"/>
  <c r="S86" i="13" s="1"/>
  <c r="F84" i="25"/>
  <c r="G84" i="25" s="1"/>
  <c r="N84" i="13"/>
  <c r="R84" i="13" s="1"/>
  <c r="S84" i="13" s="1"/>
  <c r="F70" i="25"/>
  <c r="G70" i="25" s="1"/>
  <c r="N70" i="13"/>
  <c r="Q70" i="13" s="1"/>
  <c r="S70" i="13" s="1"/>
  <c r="O66" i="13"/>
  <c r="F66" i="25" s="1"/>
  <c r="G66" i="25" s="1"/>
  <c r="F20" i="25"/>
  <c r="G20" i="25"/>
  <c r="F85" i="25"/>
  <c r="G85" i="25"/>
  <c r="N85" i="13"/>
  <c r="Q85" i="13"/>
  <c r="F81" i="25"/>
  <c r="G81" i="25"/>
  <c r="N81" i="13"/>
  <c r="Q81" i="13"/>
  <c r="F77" i="25"/>
  <c r="G77" i="25"/>
  <c r="N77" i="13"/>
  <c r="R77" i="13"/>
  <c r="O73" i="13"/>
  <c r="F73" i="25"/>
  <c r="G73" i="25" s="1"/>
  <c r="O69" i="13"/>
  <c r="F69" i="25" s="1"/>
  <c r="G69" i="25" s="1"/>
  <c r="F65" i="25"/>
  <c r="G65" i="25"/>
  <c r="N65" i="13"/>
  <c r="R65" i="13"/>
  <c r="O61" i="13"/>
  <c r="F61" i="25"/>
  <c r="G61" i="25" s="1"/>
  <c r="F57" i="25"/>
  <c r="G57" i="25" s="1"/>
  <c r="N57" i="13"/>
  <c r="Q57" i="13" s="1"/>
  <c r="S57" i="13" s="1"/>
  <c r="F53" i="25"/>
  <c r="G53" i="25" s="1"/>
  <c r="N53" i="13"/>
  <c r="R53" i="13" s="1"/>
  <c r="S53" i="13" s="1"/>
  <c r="O49" i="13"/>
  <c r="F49" i="25"/>
  <c r="G49" i="25" s="1"/>
  <c r="F45" i="25"/>
  <c r="G45" i="25" s="1"/>
  <c r="N45" i="13"/>
  <c r="R45" i="13" s="1"/>
  <c r="F41" i="25"/>
  <c r="G41" i="25" s="1"/>
  <c r="N41" i="13"/>
  <c r="Q41" i="13" s="1"/>
  <c r="F29" i="25"/>
  <c r="G29" i="25" s="1"/>
  <c r="N29" i="13"/>
  <c r="Q29" i="13" s="1"/>
  <c r="S29" i="13" s="1"/>
  <c r="F21" i="25"/>
  <c r="G21" i="25" s="1"/>
  <c r="N21" i="13"/>
  <c r="Q21" i="13" s="1"/>
  <c r="S21" i="13" s="1"/>
  <c r="O17" i="13"/>
  <c r="F17" i="25" s="1"/>
  <c r="G17" i="25" s="1"/>
  <c r="F13" i="25"/>
  <c r="G13" i="25"/>
  <c r="N13" i="13"/>
  <c r="Q13" i="13"/>
  <c r="O6" i="13"/>
  <c r="F6" i="25"/>
  <c r="O72" i="13"/>
  <c r="F72" i="25"/>
  <c r="G72" i="25" s="1"/>
  <c r="N68" i="13"/>
  <c r="Q68" i="13" s="1"/>
  <c r="S68" i="13" s="1"/>
  <c r="O68" i="13"/>
  <c r="F68" i="25" s="1"/>
  <c r="G68" i="25" s="1"/>
  <c r="O19" i="13"/>
  <c r="F19" i="25"/>
  <c r="G19" i="25" s="1"/>
  <c r="O15" i="13"/>
  <c r="F15" i="25" s="1"/>
  <c r="G15" i="25" s="1"/>
  <c r="R6" i="13"/>
  <c r="Q66" i="13"/>
  <c r="S66" i="13" s="1"/>
  <c r="Q15" i="13"/>
  <c r="S15" i="13" s="1"/>
  <c r="R13" i="13"/>
  <c r="R21" i="13"/>
  <c r="Q53" i="13"/>
  <c r="R57" i="13"/>
  <c r="Q65" i="13"/>
  <c r="Q77" i="13"/>
  <c r="R81" i="13"/>
  <c r="S81" i="13"/>
  <c r="R85" i="13"/>
  <c r="R70" i="13"/>
  <c r="R8" i="13"/>
  <c r="Q8" i="13"/>
  <c r="Z6" i="26"/>
  <c r="AA6" i="26" s="1"/>
  <c r="AB6" i="26" s="1"/>
  <c r="AC6" i="26" s="1"/>
  <c r="AD6" i="26" s="1"/>
  <c r="AE6" i="26" s="1"/>
  <c r="C12" i="28"/>
  <c r="Q5" i="20"/>
  <c r="G5" i="20"/>
  <c r="D10" i="28" s="1"/>
  <c r="J10" i="28" s="1"/>
  <c r="N93" i="13"/>
  <c r="Q93" i="13" s="1"/>
  <c r="S93" i="13" s="1"/>
  <c r="R93" i="13"/>
  <c r="S97" i="13"/>
  <c r="M99" i="13"/>
  <c r="M87" i="13"/>
  <c r="N87" i="13"/>
  <c r="Q87" i="13" s="1"/>
  <c r="S87" i="13" s="1"/>
  <c r="N12" i="13"/>
  <c r="Q12" i="13" s="1"/>
  <c r="S12" i="13" s="1"/>
  <c r="N23" i="13"/>
  <c r="R23" i="13"/>
  <c r="R26" i="13"/>
  <c r="Q26" i="13"/>
  <c r="Q30" i="13"/>
  <c r="R30" i="13"/>
  <c r="O52" i="13"/>
  <c r="F52" i="25"/>
  <c r="G52" i="25"/>
  <c r="N52" i="13"/>
  <c r="Q52" i="13" s="1"/>
  <c r="S52" i="13" s="1"/>
  <c r="O48" i="13"/>
  <c r="F48" i="25"/>
  <c r="G48" i="25" s="1"/>
  <c r="N48" i="13"/>
  <c r="Q48" i="13"/>
  <c r="R36" i="13"/>
  <c r="Q36" i="13"/>
  <c r="Q62" i="13"/>
  <c r="R62" i="13"/>
  <c r="O82" i="13"/>
  <c r="F82" i="25" s="1"/>
  <c r="G82" i="25" s="1"/>
  <c r="N82" i="13"/>
  <c r="Q82" i="13"/>
  <c r="N74" i="13"/>
  <c r="R74" i="13" s="1"/>
  <c r="S74" i="13" s="1"/>
  <c r="O74" i="13"/>
  <c r="F74" i="25"/>
  <c r="G74" i="25" s="1"/>
  <c r="O50" i="13"/>
  <c r="F50" i="25"/>
  <c r="G50" i="25"/>
  <c r="N50" i="13"/>
  <c r="Q50" i="13" s="1"/>
  <c r="O46" i="13"/>
  <c r="F46" i="25"/>
  <c r="G46" i="25" s="1"/>
  <c r="N46" i="13"/>
  <c r="Q46" i="13"/>
  <c r="O83" i="13"/>
  <c r="F83" i="25" s="1"/>
  <c r="G83" i="25" s="1"/>
  <c r="N83" i="13"/>
  <c r="Q83" i="13"/>
  <c r="S83" i="13" s="1"/>
  <c r="O79" i="13"/>
  <c r="F79" i="25" s="1"/>
  <c r="G79" i="25" s="1"/>
  <c r="N79" i="13"/>
  <c r="R79" i="13" s="1"/>
  <c r="O75" i="13"/>
  <c r="F75" i="25"/>
  <c r="G75" i="25"/>
  <c r="N75" i="13"/>
  <c r="O71" i="13"/>
  <c r="F71" i="25"/>
  <c r="G71" i="25"/>
  <c r="N71" i="13"/>
  <c r="Q71" i="13" s="1"/>
  <c r="S71" i="13" s="1"/>
  <c r="O67" i="13"/>
  <c r="F67" i="25"/>
  <c r="G67" i="25" s="1"/>
  <c r="N67" i="13"/>
  <c r="R67" i="13"/>
  <c r="O63" i="13"/>
  <c r="F63" i="25" s="1"/>
  <c r="G63" i="25" s="1"/>
  <c r="N63" i="13"/>
  <c r="Q63" i="13"/>
  <c r="O59" i="13"/>
  <c r="F59" i="25" s="1"/>
  <c r="G59" i="25" s="1"/>
  <c r="N59" i="13"/>
  <c r="Q59" i="13" s="1"/>
  <c r="S59" i="13" s="1"/>
  <c r="O55" i="13"/>
  <c r="F55" i="25"/>
  <c r="G55" i="25"/>
  <c r="N55" i="13"/>
  <c r="Q55" i="13" s="1"/>
  <c r="S55" i="13" s="1"/>
  <c r="N51" i="13"/>
  <c r="Q51" i="13" s="1"/>
  <c r="S51" i="13" s="1"/>
  <c r="R51" i="13"/>
  <c r="O51" i="13"/>
  <c r="F51" i="25" s="1"/>
  <c r="G51" i="25" s="1"/>
  <c r="O47" i="13"/>
  <c r="F47" i="25" s="1"/>
  <c r="G47" i="25" s="1"/>
  <c r="N47" i="13"/>
  <c r="Q47" i="13"/>
  <c r="H12" i="28"/>
  <c r="Q74" i="13"/>
  <c r="R63" i="13"/>
  <c r="Q75" i="13"/>
  <c r="R75" i="13"/>
  <c r="R82" i="13"/>
  <c r="R48" i="13"/>
  <c r="S48" i="13" s="1"/>
  <c r="O32" i="13"/>
  <c r="F32" i="25"/>
  <c r="G32" i="25"/>
  <c r="N32" i="13"/>
  <c r="S75" i="13"/>
  <c r="R55" i="13"/>
  <c r="R12" i="13"/>
  <c r="Q43" i="13"/>
  <c r="Q45" i="13"/>
  <c r="R29" i="13"/>
  <c r="N80" i="13"/>
  <c r="R80" i="13" s="1"/>
  <c r="S80" i="13" s="1"/>
  <c r="N78" i="13"/>
  <c r="R78" i="13" s="1"/>
  <c r="N64" i="13"/>
  <c r="Q64" i="13" s="1"/>
  <c r="S64" i="13" s="1"/>
  <c r="N10" i="13"/>
  <c r="Q10" i="13" s="1"/>
  <c r="S10" i="13" s="1"/>
  <c r="N34" i="13"/>
  <c r="Q40" i="13"/>
  <c r="R40" i="13"/>
  <c r="O96" i="13"/>
  <c r="F96" i="25" s="1"/>
  <c r="G96" i="25" s="1"/>
  <c r="N96" i="13"/>
  <c r="Q96" i="13" s="1"/>
  <c r="S96" i="13" s="1"/>
  <c r="O42" i="13"/>
  <c r="F42" i="25" s="1"/>
  <c r="G42" i="25" s="1"/>
  <c r="N42" i="13"/>
  <c r="N9" i="13"/>
  <c r="R9" i="13" s="1"/>
  <c r="O9" i="13"/>
  <c r="F9" i="25" s="1"/>
  <c r="G9" i="25" s="1"/>
  <c r="R34" i="13"/>
  <c r="Q34" i="13"/>
  <c r="S34" i="13" s="1"/>
  <c r="S63" i="13"/>
  <c r="S82" i="13"/>
  <c r="N18" i="13"/>
  <c r="N44" i="13"/>
  <c r="Q67" i="13"/>
  <c r="S67" i="13" s="1"/>
  <c r="Q60" i="13"/>
  <c r="S30" i="13"/>
  <c r="S26" i="13"/>
  <c r="S85" i="13"/>
  <c r="S77" i="13"/>
  <c r="S65" i="13"/>
  <c r="N95" i="13"/>
  <c r="R95" i="13" s="1"/>
  <c r="N24" i="13"/>
  <c r="Q24" i="13" s="1"/>
  <c r="S24" i="13" s="1"/>
  <c r="R64" i="13"/>
  <c r="R98" i="13"/>
  <c r="Q98" i="13"/>
  <c r="Q18" i="13"/>
  <c r="R18" i="13"/>
  <c r="R44" i="13"/>
  <c r="Q44" i="13"/>
  <c r="Q31" i="13"/>
  <c r="R31" i="13"/>
  <c r="O88" i="13"/>
  <c r="F88" i="25"/>
  <c r="G88" i="25"/>
  <c r="N88" i="13"/>
  <c r="O38" i="13"/>
  <c r="F38" i="25"/>
  <c r="G38" i="25"/>
  <c r="N38" i="13"/>
  <c r="Q38" i="13" s="1"/>
  <c r="S38" i="13" s="1"/>
  <c r="O14" i="13"/>
  <c r="F14" i="25"/>
  <c r="G14" i="25"/>
  <c r="H5" i="13"/>
  <c r="O5" i="13" s="1"/>
  <c r="F5" i="25" s="1"/>
  <c r="D9" i="28" s="1"/>
  <c r="J9" i="28" s="1"/>
  <c r="J11" i="28" s="1"/>
  <c r="D12" i="28" s="1"/>
  <c r="O39" i="13"/>
  <c r="F39" i="25" s="1"/>
  <c r="G39" i="25" s="1"/>
  <c r="N39" i="13"/>
  <c r="O35" i="13"/>
  <c r="F35" i="25" s="1"/>
  <c r="G35" i="25" s="1"/>
  <c r="N35" i="13"/>
  <c r="O27" i="13"/>
  <c r="F27" i="25" s="1"/>
  <c r="G27" i="25" s="1"/>
  <c r="N27" i="13"/>
  <c r="Q27" i="13" s="1"/>
  <c r="S27" i="13" s="1"/>
  <c r="N90" i="13"/>
  <c r="Q90" i="13" s="1"/>
  <c r="S90" i="13" s="1"/>
  <c r="Q80" i="13"/>
  <c r="Q95" i="13"/>
  <c r="Q16" i="13"/>
  <c r="R16" i="13"/>
  <c r="Q20" i="13"/>
  <c r="S20" i="13" s="1"/>
  <c r="R20" i="13"/>
  <c r="R24" i="13"/>
  <c r="R11" i="13"/>
  <c r="Q11" i="13"/>
  <c r="O100" i="13"/>
  <c r="F100" i="25" s="1"/>
  <c r="G100" i="25" s="1"/>
  <c r="N100" i="13"/>
  <c r="R100" i="13" s="1"/>
  <c r="O56" i="13"/>
  <c r="F56" i="25" s="1"/>
  <c r="G56" i="25" s="1"/>
  <c r="N56" i="13"/>
  <c r="Q56" i="13" s="1"/>
  <c r="O99" i="13"/>
  <c r="F99" i="25" s="1"/>
  <c r="G99" i="25" s="1"/>
  <c r="N99" i="13"/>
  <c r="O89" i="13"/>
  <c r="F89" i="25" s="1"/>
  <c r="G89" i="25" s="1"/>
  <c r="N89" i="13"/>
  <c r="R89" i="13" s="1"/>
  <c r="O37" i="13"/>
  <c r="F37" i="25" s="1"/>
  <c r="G37" i="25" s="1"/>
  <c r="N37" i="13"/>
  <c r="Q37" i="13" s="1"/>
  <c r="N33" i="13"/>
  <c r="O33" i="13"/>
  <c r="F33" i="25"/>
  <c r="G33" i="25" s="1"/>
  <c r="O25" i="13"/>
  <c r="F25" i="25"/>
  <c r="G25" i="25"/>
  <c r="N25" i="13"/>
  <c r="Q25" i="13" s="1"/>
  <c r="R46" i="13"/>
  <c r="S46" i="13"/>
  <c r="S62" i="13"/>
  <c r="S36" i="13"/>
  <c r="Q23" i="13"/>
  <c r="S40" i="13"/>
  <c r="N92" i="13"/>
  <c r="N19" i="13"/>
  <c r="R19" i="13" s="1"/>
  <c r="S60" i="13"/>
  <c r="S13" i="13"/>
  <c r="N91" i="13"/>
  <c r="R91" i="13" s="1"/>
  <c r="N14" i="13"/>
  <c r="R14" i="13" s="1"/>
  <c r="N28" i="13"/>
  <c r="N73" i="13"/>
  <c r="N69" i="13"/>
  <c r="R69" i="13" s="1"/>
  <c r="S69" i="13" s="1"/>
  <c r="N61" i="13"/>
  <c r="R61" i="13" s="1"/>
  <c r="S61" i="13" s="1"/>
  <c r="N49" i="13"/>
  <c r="N17" i="13"/>
  <c r="S23" i="13"/>
  <c r="R87" i="13"/>
  <c r="R32" i="13"/>
  <c r="Q32" i="13"/>
  <c r="S32" i="13" s="1"/>
  <c r="R52" i="13"/>
  <c r="R83" i="13"/>
  <c r="R71" i="13"/>
  <c r="R59" i="13"/>
  <c r="R47" i="13"/>
  <c r="S47" i="13"/>
  <c r="R22" i="13"/>
  <c r="S22" i="13" s="1"/>
  <c r="Q84" i="13"/>
  <c r="R68" i="13"/>
  <c r="S54" i="13"/>
  <c r="N94" i="13"/>
  <c r="N72" i="13"/>
  <c r="R72" i="13" s="1"/>
  <c r="S72" i="13" s="1"/>
  <c r="R58" i="13"/>
  <c r="S58" i="13" s="1"/>
  <c r="Q58" i="13"/>
  <c r="O76" i="13"/>
  <c r="F76" i="25"/>
  <c r="G76" i="25" s="1"/>
  <c r="N76" i="13"/>
  <c r="M7" i="13"/>
  <c r="I5" i="13"/>
  <c r="R10" i="13"/>
  <c r="S11" i="13"/>
  <c r="S44" i="13"/>
  <c r="R42" i="13"/>
  <c r="Q42" i="13"/>
  <c r="R96" i="13"/>
  <c r="S98" i="13"/>
  <c r="Q49" i="13"/>
  <c r="S49" i="13" s="1"/>
  <c r="R49" i="13"/>
  <c r="Q69" i="13"/>
  <c r="R28" i="13"/>
  <c r="Q28" i="13"/>
  <c r="Q91" i="13"/>
  <c r="Q19" i="13"/>
  <c r="S19" i="13" s="1"/>
  <c r="R33" i="13"/>
  <c r="Q33" i="13"/>
  <c r="S33" i="13" s="1"/>
  <c r="S16" i="13"/>
  <c r="S31" i="13"/>
  <c r="S18" i="13"/>
  <c r="Q17" i="13"/>
  <c r="R17" i="13"/>
  <c r="Q61" i="13"/>
  <c r="R73" i="13"/>
  <c r="Q73" i="13"/>
  <c r="Q14" i="13"/>
  <c r="S14" i="13" s="1"/>
  <c r="R92" i="13"/>
  <c r="Q92" i="13"/>
  <c r="R99" i="13"/>
  <c r="Q99" i="13"/>
  <c r="Q100" i="13"/>
  <c r="S100" i="13" s="1"/>
  <c r="R90" i="13"/>
  <c r="R27" i="13"/>
  <c r="R35" i="13"/>
  <c r="Q35" i="13"/>
  <c r="S35" i="13" s="1"/>
  <c r="Q39" i="13"/>
  <c r="S39" i="13" s="1"/>
  <c r="R39" i="13"/>
  <c r="R38" i="13"/>
  <c r="R88" i="13"/>
  <c r="Q88" i="13"/>
  <c r="S88" i="13" s="1"/>
  <c r="M5" i="13"/>
  <c r="N5" i="13" s="1"/>
  <c r="N7" i="13"/>
  <c r="Q7" i="13" s="1"/>
  <c r="S7" i="13" s="1"/>
  <c r="G7" i="25" s="1"/>
  <c r="R94" i="13"/>
  <c r="Q94" i="13"/>
  <c r="Q76" i="13"/>
  <c r="R76" i="13"/>
  <c r="S76" i="13"/>
  <c r="Q72" i="13"/>
  <c r="S42" i="13"/>
  <c r="S28" i="13"/>
  <c r="S17" i="13"/>
  <c r="R7" i="13"/>
  <c r="S94" i="13"/>
  <c r="R5" i="20"/>
  <c r="H5" i="20"/>
  <c r="E10" i="28"/>
  <c r="K10" i="28"/>
  <c r="S99" i="13"/>
  <c r="S73" i="13"/>
  <c r="S92" i="13"/>
  <c r="S8" i="13"/>
  <c r="S91" i="13" l="1"/>
  <c r="S41" i="13"/>
  <c r="AG7" i="26"/>
  <c r="R7" i="26" s="1"/>
  <c r="L7" i="26" s="1"/>
  <c r="M7" i="26" s="1"/>
  <c r="O7" i="26" s="1"/>
  <c r="AF7" i="26"/>
  <c r="R5" i="13"/>
  <c r="Q5" i="13"/>
  <c r="S5" i="13" s="1"/>
  <c r="G5" i="25" s="1"/>
  <c r="E9" i="28" s="1"/>
  <c r="K9" i="28" s="1"/>
  <c r="K11" i="28" s="1"/>
  <c r="E12" i="28" s="1"/>
  <c r="S45" i="13"/>
  <c r="S25" i="13"/>
  <c r="S95" i="13"/>
  <c r="G6" i="25"/>
  <c r="AG6" i="26"/>
  <c r="R6" i="26" s="1"/>
  <c r="L6" i="26" s="1"/>
  <c r="M6" i="26" s="1"/>
  <c r="O6" i="26" s="1"/>
  <c r="AF6" i="26"/>
  <c r="Q9" i="13"/>
  <c r="S9" i="13" s="1"/>
  <c r="R25" i="13"/>
  <c r="Q78" i="13"/>
  <c r="S78" i="13" s="1"/>
  <c r="R56" i="13"/>
  <c r="S56" i="13" s="1"/>
  <c r="Q89" i="13"/>
  <c r="S89" i="13" s="1"/>
  <c r="R37" i="13"/>
  <c r="S37" i="13" s="1"/>
  <c r="Q79" i="13"/>
  <c r="S79" i="13" s="1"/>
  <c r="R50" i="13"/>
  <c r="S50" i="13" s="1"/>
  <c r="R41" i="13"/>
  <c r="AG65" i="26"/>
  <c r="R65" i="26" s="1"/>
  <c r="L65" i="26" s="1"/>
  <c r="M65" i="26" s="1"/>
  <c r="O65" i="26" s="1"/>
  <c r="AF65" i="26"/>
  <c r="AF74" i="26"/>
  <c r="AG74" i="26"/>
  <c r="R74" i="26" s="1"/>
  <c r="L74" i="26" s="1"/>
  <c r="M74" i="26" s="1"/>
  <c r="O74" i="26" s="1"/>
  <c r="CZ63" i="26"/>
  <c r="CX63" i="26"/>
  <c r="CU63" i="26"/>
  <c r="DZ63" i="26" s="1"/>
  <c r="DO63" i="26"/>
  <c r="DD63" i="26"/>
  <c r="DB63" i="26"/>
  <c r="DU63" i="26"/>
  <c r="DP63" i="26"/>
  <c r="DN63" i="26"/>
  <c r="DI63" i="26"/>
  <c r="CY63" i="26"/>
  <c r="DT63" i="26"/>
  <c r="DR63" i="26"/>
  <c r="DE63" i="26"/>
  <c r="DK63" i="26"/>
  <c r="DH63" i="26"/>
  <c r="DQ63" i="26"/>
  <c r="DL63" i="26"/>
  <c r="DM63" i="26"/>
  <c r="DV63" i="26"/>
  <c r="CV63" i="26"/>
  <c r="DC63" i="26"/>
  <c r="DF63" i="26"/>
  <c r="DG63" i="26"/>
  <c r="DJ63" i="26"/>
  <c r="DS63" i="26"/>
  <c r="DX63" i="26"/>
  <c r="DA63" i="26"/>
  <c r="DW63" i="26"/>
  <c r="CW63" i="26"/>
  <c r="AF60" i="26"/>
  <c r="AG60" i="26"/>
  <c r="R60" i="26" s="1"/>
  <c r="L60" i="26" s="1"/>
  <c r="M60" i="26" s="1"/>
  <c r="O60" i="26" s="1"/>
  <c r="AF68" i="26"/>
  <c r="AG68" i="26"/>
  <c r="R68" i="26" s="1"/>
  <c r="L68" i="26" s="1"/>
  <c r="M68" i="26" s="1"/>
  <c r="O68" i="26" s="1"/>
  <c r="AG78" i="26"/>
  <c r="R78" i="26" s="1"/>
  <c r="L78" i="26" s="1"/>
  <c r="M78" i="26" s="1"/>
  <c r="O78" i="26" s="1"/>
  <c r="AF78" i="26"/>
  <c r="AG61" i="26"/>
  <c r="R61" i="26" s="1"/>
  <c r="L61" i="26" s="1"/>
  <c r="M61" i="26" s="1"/>
  <c r="O61" i="26" s="1"/>
  <c r="AF61" i="26"/>
  <c r="AG69" i="26"/>
  <c r="R69" i="26" s="1"/>
  <c r="L69" i="26" s="1"/>
  <c r="M69" i="26" s="1"/>
  <c r="O69" i="26" s="1"/>
  <c r="AF69" i="26"/>
  <c r="AG81" i="26"/>
  <c r="R81" i="26" s="1"/>
  <c r="L81" i="26" s="1"/>
  <c r="M81" i="26" s="1"/>
  <c r="O81" i="26" s="1"/>
  <c r="AF81" i="26"/>
  <c r="DU47" i="26"/>
  <c r="DS47" i="26"/>
  <c r="CV47" i="26"/>
  <c r="CX47" i="26"/>
  <c r="DQ47" i="26"/>
  <c r="DH47" i="26"/>
  <c r="DW47" i="26"/>
  <c r="DF47" i="26"/>
  <c r="DE47" i="26"/>
  <c r="DC47" i="26"/>
  <c r="DL47" i="26"/>
  <c r="DB47" i="26"/>
  <c r="DO47" i="26"/>
  <c r="DV47" i="26"/>
  <c r="CZ47" i="26"/>
  <c r="CW47" i="26"/>
  <c r="DR47" i="26"/>
  <c r="DI47" i="26"/>
  <c r="DK47" i="26"/>
  <c r="DD47" i="26"/>
  <c r="DA47" i="26"/>
  <c r="DG47" i="26"/>
  <c r="CU47" i="26"/>
  <c r="DZ47" i="26" s="1"/>
  <c r="EA47" i="26" s="1"/>
  <c r="EB47" i="26" s="1"/>
  <c r="EC47" i="26" s="1"/>
  <c r="ED47" i="26" s="1"/>
  <c r="EE47" i="26" s="1"/>
  <c r="EF47" i="26" s="1"/>
  <c r="EG47" i="26" s="1"/>
  <c r="EH47" i="26" s="1"/>
  <c r="EI47" i="26" s="1"/>
  <c r="EJ47" i="26" s="1"/>
  <c r="EK47" i="26" s="1"/>
  <c r="EL47" i="26" s="1"/>
  <c r="EM47" i="26" s="1"/>
  <c r="EN47" i="26" s="1"/>
  <c r="EO47" i="26" s="1"/>
  <c r="EP47" i="26" s="1"/>
  <c r="EQ47" i="26" s="1"/>
  <c r="DT47" i="26"/>
  <c r="CY47" i="26"/>
  <c r="DP47" i="26"/>
  <c r="DM47" i="26"/>
  <c r="DN47" i="26"/>
  <c r="DX47" i="26"/>
  <c r="DJ47" i="26"/>
  <c r="AF64" i="26"/>
  <c r="AG64" i="26"/>
  <c r="R64" i="26" s="1"/>
  <c r="L64" i="26" s="1"/>
  <c r="M64" i="26" s="1"/>
  <c r="O64" i="26" s="1"/>
  <c r="AF70" i="26"/>
  <c r="AG70" i="26"/>
  <c r="R70" i="26" s="1"/>
  <c r="L70" i="26" s="1"/>
  <c r="M70" i="26" s="1"/>
  <c r="O70" i="26" s="1"/>
  <c r="DT73" i="26"/>
  <c r="DR73" i="26"/>
  <c r="DE73" i="26"/>
  <c r="DK73" i="26"/>
  <c r="DH73" i="26"/>
  <c r="DF73" i="26"/>
  <c r="DQ73" i="26"/>
  <c r="DO73" i="26"/>
  <c r="CV54" i="26"/>
  <c r="EA54" i="26" s="1"/>
  <c r="EB54" i="26" s="1"/>
  <c r="EC54" i="26" s="1"/>
  <c r="ED54" i="26" s="1"/>
  <c r="EE54" i="26" s="1"/>
  <c r="EF54" i="26" s="1"/>
  <c r="EG54" i="26" s="1"/>
  <c r="EH54" i="26" s="1"/>
  <c r="EI54" i="26" s="1"/>
  <c r="EJ54" i="26" s="1"/>
  <c r="EK54" i="26" s="1"/>
  <c r="EL54" i="26" s="1"/>
  <c r="EM54" i="26" s="1"/>
  <c r="EN54" i="26" s="1"/>
  <c r="EO54" i="26" s="1"/>
  <c r="EP54" i="26" s="1"/>
  <c r="EQ54" i="26" s="1"/>
  <c r="ER54" i="26" s="1"/>
  <c r="ES54" i="26" s="1"/>
  <c r="ET54" i="26" s="1"/>
  <c r="EU54" i="26" s="1"/>
  <c r="EV54" i="26" s="1"/>
  <c r="EW54" i="26" s="1"/>
  <c r="EX54" i="26" s="1"/>
  <c r="EY54" i="26" s="1"/>
  <c r="EZ54" i="26" s="1"/>
  <c r="FA54" i="26" s="1"/>
  <c r="FB54" i="26" s="1"/>
  <c r="FC54" i="26" s="1"/>
  <c r="P54" i="26" s="1"/>
  <c r="DO54" i="26"/>
  <c r="DE54" i="26"/>
  <c r="DH55" i="26"/>
  <c r="DP55" i="26"/>
  <c r="DM55" i="26"/>
  <c r="DR55" i="26"/>
  <c r="DW73" i="26"/>
  <c r="CU73" i="26"/>
  <c r="DZ73" i="26" s="1"/>
  <c r="DN73" i="26"/>
  <c r="DX73" i="26"/>
  <c r="DM73" i="26"/>
  <c r="CV73" i="26"/>
  <c r="DR54" i="26"/>
  <c r="DX54" i="26"/>
  <c r="CW54" i="26"/>
  <c r="CY54" i="26"/>
  <c r="DN54" i="26"/>
  <c r="DI54" i="26"/>
  <c r="DF54" i="26"/>
  <c r="DQ54" i="26"/>
  <c r="DB73" i="26"/>
  <c r="DL73" i="26"/>
  <c r="DA55" i="26"/>
  <c r="CY55" i="26"/>
  <c r="CV55" i="26"/>
  <c r="EA55" i="26" s="1"/>
  <c r="EB55" i="26" s="1"/>
  <c r="EC55" i="26" s="1"/>
  <c r="ED55" i="26" s="1"/>
  <c r="EE55" i="26" s="1"/>
  <c r="EF55" i="26" s="1"/>
  <c r="EG55" i="26" s="1"/>
  <c r="EH55" i="26" s="1"/>
  <c r="EI55" i="26" s="1"/>
  <c r="EJ55" i="26" s="1"/>
  <c r="EK55" i="26" s="1"/>
  <c r="EL55" i="26" s="1"/>
  <c r="EM55" i="26" s="1"/>
  <c r="EN55" i="26" s="1"/>
  <c r="EO55" i="26" s="1"/>
  <c r="EP55" i="26" s="1"/>
  <c r="EQ55" i="26" s="1"/>
  <c r="ER55" i="26" s="1"/>
  <c r="ES55" i="26" s="1"/>
  <c r="ET55" i="26" s="1"/>
  <c r="EU55" i="26" s="1"/>
  <c r="EV55" i="26" s="1"/>
  <c r="EW55" i="26" s="1"/>
  <c r="EX55" i="26" s="1"/>
  <c r="EY55" i="26" s="1"/>
  <c r="EZ55" i="26" s="1"/>
  <c r="FA55" i="26" s="1"/>
  <c r="FB55" i="26" s="1"/>
  <c r="FC55" i="26" s="1"/>
  <c r="P55" i="26" s="1"/>
  <c r="DU55" i="26"/>
  <c r="DK55" i="26"/>
  <c r="CZ55" i="26"/>
  <c r="DF55" i="26"/>
  <c r="DF18" i="26"/>
  <c r="DK18" i="26"/>
  <c r="DL18" i="26"/>
  <c r="DM18" i="26"/>
  <c r="DX18" i="26"/>
  <c r="CY18" i="26"/>
  <c r="ED18" i="26" s="1"/>
  <c r="EE18" i="26" s="1"/>
  <c r="EF18" i="26" s="1"/>
  <c r="EG18" i="26" s="1"/>
  <c r="EH18" i="26" s="1"/>
  <c r="EI18" i="26" s="1"/>
  <c r="EJ18" i="26" s="1"/>
  <c r="EK18" i="26" s="1"/>
  <c r="EL18" i="26" s="1"/>
  <c r="EM18" i="26" s="1"/>
  <c r="EN18" i="26" s="1"/>
  <c r="EO18" i="26" s="1"/>
  <c r="EP18" i="26" s="1"/>
  <c r="EQ18" i="26" s="1"/>
  <c r="ER18" i="26" s="1"/>
  <c r="ES18" i="26" s="1"/>
  <c r="ET18" i="26" s="1"/>
  <c r="EU18" i="26" s="1"/>
  <c r="EV18" i="26" s="1"/>
  <c r="EW18" i="26" s="1"/>
  <c r="EX18" i="26" s="1"/>
  <c r="EY18" i="26" s="1"/>
  <c r="EZ18" i="26" s="1"/>
  <c r="FA18" i="26" s="1"/>
  <c r="FB18" i="26" s="1"/>
  <c r="FC18" i="26" s="1"/>
  <c r="P18" i="26" s="1"/>
  <c r="DA18" i="26"/>
  <c r="DN8" i="26"/>
  <c r="ES8" i="26" s="1"/>
  <c r="ET8" i="26" s="1"/>
  <c r="EU8" i="26" s="1"/>
  <c r="EV8" i="26" s="1"/>
  <c r="EW8" i="26" s="1"/>
  <c r="EX8" i="26" s="1"/>
  <c r="EY8" i="26" s="1"/>
  <c r="EZ8" i="26" s="1"/>
  <c r="FA8" i="26" s="1"/>
  <c r="FB8" i="26" s="1"/>
  <c r="FC8" i="26" s="1"/>
  <c r="P8" i="26" s="1"/>
  <c r="DQ8" i="26"/>
  <c r="DT8" i="26"/>
  <c r="AG84" i="26"/>
  <c r="R84" i="26" s="1"/>
  <c r="L84" i="26" s="1"/>
  <c r="M84" i="26" s="1"/>
  <c r="O84" i="26" s="1"/>
  <c r="AF84" i="26"/>
  <c r="AG100" i="26"/>
  <c r="R100" i="26" s="1"/>
  <c r="L100" i="26" s="1"/>
  <c r="M100" i="26" s="1"/>
  <c r="O100" i="26" s="1"/>
  <c r="AF100" i="26"/>
  <c r="AF80" i="26"/>
  <c r="AG80" i="26"/>
  <c r="R80" i="26" s="1"/>
  <c r="L80" i="26" s="1"/>
  <c r="M80" i="26" s="1"/>
  <c r="O80" i="26" s="1"/>
  <c r="AF96" i="26"/>
  <c r="AG96" i="26"/>
  <c r="R96" i="26" s="1"/>
  <c r="L96" i="26" s="1"/>
  <c r="M96" i="26" s="1"/>
  <c r="O96" i="26" s="1"/>
  <c r="AF93" i="26"/>
  <c r="AG93" i="26"/>
  <c r="R93" i="26" s="1"/>
  <c r="L93" i="26" s="1"/>
  <c r="M93" i="26" s="1"/>
  <c r="O93" i="26" s="1"/>
  <c r="AF76" i="26"/>
  <c r="AG76" i="26"/>
  <c r="R76" i="26" s="1"/>
  <c r="L76" i="26" s="1"/>
  <c r="M76" i="26" s="1"/>
  <c r="O76" i="26" s="1"/>
  <c r="AG92" i="26"/>
  <c r="R92" i="26" s="1"/>
  <c r="L92" i="26" s="1"/>
  <c r="M92" i="26" s="1"/>
  <c r="O92" i="26" s="1"/>
  <c r="AF92" i="26"/>
  <c r="AG89" i="26"/>
  <c r="R89" i="26" s="1"/>
  <c r="L89" i="26" s="1"/>
  <c r="M89" i="26" s="1"/>
  <c r="O89" i="26" s="1"/>
  <c r="AF89" i="26"/>
  <c r="EA28" i="26"/>
  <c r="EB28" i="26" s="1"/>
  <c r="EC28" i="26" s="1"/>
  <c r="ED28" i="26" s="1"/>
  <c r="EE28" i="26" s="1"/>
  <c r="EF28" i="26" s="1"/>
  <c r="EG28" i="26" s="1"/>
  <c r="EH28" i="26" s="1"/>
  <c r="EI28" i="26" s="1"/>
  <c r="EJ28" i="26" s="1"/>
  <c r="EK28" i="26" s="1"/>
  <c r="EL28" i="26" s="1"/>
  <c r="EM28" i="26" s="1"/>
  <c r="EN28" i="26" s="1"/>
  <c r="EO28" i="26" s="1"/>
  <c r="EP28" i="26" s="1"/>
  <c r="EQ28" i="26" s="1"/>
  <c r="EK36" i="26"/>
  <c r="EL36" i="26" s="1"/>
  <c r="EM36" i="26" s="1"/>
  <c r="EN36" i="26" s="1"/>
  <c r="EO36" i="26" s="1"/>
  <c r="EP36" i="26" s="1"/>
  <c r="AF88" i="26"/>
  <c r="AG88" i="26"/>
  <c r="R88" i="26" s="1"/>
  <c r="L88" i="26" s="1"/>
  <c r="M88" i="26" s="1"/>
  <c r="O88" i="26" s="1"/>
  <c r="AF85" i="26"/>
  <c r="AG85" i="26"/>
  <c r="R85" i="26" s="1"/>
  <c r="L85" i="26" s="1"/>
  <c r="M85" i="26" s="1"/>
  <c r="O85" i="26" s="1"/>
  <c r="DU41" i="26"/>
  <c r="DD41" i="26"/>
  <c r="EI41" i="26" s="1"/>
  <c r="EJ41" i="26" s="1"/>
  <c r="EK41" i="26" s="1"/>
  <c r="EL41" i="26" s="1"/>
  <c r="EM41" i="26" s="1"/>
  <c r="EN41" i="26" s="1"/>
  <c r="EO41" i="26" s="1"/>
  <c r="EP41" i="26" s="1"/>
  <c r="EQ41" i="26" s="1"/>
  <c r="ER41" i="26" s="1"/>
  <c r="ES41" i="26" s="1"/>
  <c r="ET41" i="26" s="1"/>
  <c r="EU41" i="26" s="1"/>
  <c r="EV41" i="26" s="1"/>
  <c r="EW41" i="26" s="1"/>
  <c r="EX41" i="26" s="1"/>
  <c r="EY41" i="26" s="1"/>
  <c r="EZ41" i="26" s="1"/>
  <c r="FA41" i="26" s="1"/>
  <c r="FB41" i="26" s="1"/>
  <c r="FC41" i="26" s="1"/>
  <c r="P41" i="26" s="1"/>
  <c r="DI41" i="26"/>
  <c r="DP41" i="26"/>
  <c r="CX27" i="26"/>
  <c r="DQ27" i="26"/>
  <c r="DJ27" i="26"/>
  <c r="DN27" i="26"/>
  <c r="DA27" i="26"/>
  <c r="CV27" i="26"/>
  <c r="EA27" i="26" s="1"/>
  <c r="EB27" i="26" s="1"/>
  <c r="EC27" i="26" s="1"/>
  <c r="ED27" i="26" s="1"/>
  <c r="EE27" i="26" s="1"/>
  <c r="EF27" i="26" s="1"/>
  <c r="EG27" i="26" s="1"/>
  <c r="EH27" i="26" s="1"/>
  <c r="EI27" i="26" s="1"/>
  <c r="EJ27" i="26" s="1"/>
  <c r="EK27" i="26" s="1"/>
  <c r="EL27" i="26" s="1"/>
  <c r="EM27" i="26" s="1"/>
  <c r="EN27" i="26" s="1"/>
  <c r="CZ19" i="26"/>
  <c r="DF19" i="26"/>
  <c r="DL19" i="26"/>
  <c r="DR19" i="26"/>
  <c r="DX11" i="26"/>
  <c r="DC11" i="26"/>
  <c r="EH11" i="26" s="1"/>
  <c r="EI11" i="26" s="1"/>
  <c r="EJ11" i="26" s="1"/>
  <c r="EK11" i="26" s="1"/>
  <c r="EL11" i="26" s="1"/>
  <c r="EM11" i="26" s="1"/>
  <c r="EN11" i="26" s="1"/>
  <c r="EO11" i="26" s="1"/>
  <c r="EP11" i="26" s="1"/>
  <c r="EQ11" i="26" s="1"/>
  <c r="ER11" i="26" s="1"/>
  <c r="ES11" i="26" s="1"/>
  <c r="ET11" i="26" s="1"/>
  <c r="EU11" i="26" s="1"/>
  <c r="EV11" i="26" s="1"/>
  <c r="EW11" i="26" s="1"/>
  <c r="EX11" i="26" s="1"/>
  <c r="EY11" i="26" s="1"/>
  <c r="EZ11" i="26" s="1"/>
  <c r="FA11" i="26" s="1"/>
  <c r="FB11" i="26" s="1"/>
  <c r="FC11" i="26" s="1"/>
  <c r="P11" i="26" s="1"/>
  <c r="DE11" i="26"/>
  <c r="EA20" i="26"/>
  <c r="EB20" i="26" s="1"/>
  <c r="EC20" i="26" s="1"/>
  <c r="ED20" i="26" s="1"/>
  <c r="EE20" i="26" s="1"/>
  <c r="EF20" i="26" s="1"/>
  <c r="EG20" i="26" s="1"/>
  <c r="EH20" i="26" s="1"/>
  <c r="EI20" i="26" s="1"/>
  <c r="EJ20" i="26" s="1"/>
  <c r="EK20" i="26" s="1"/>
  <c r="EL20" i="26" s="1"/>
  <c r="EM20" i="26" s="1"/>
  <c r="EN20" i="26" s="1"/>
  <c r="EO20" i="26" s="1"/>
  <c r="EP20" i="26" s="1"/>
  <c r="EQ20" i="26" s="1"/>
  <c r="ER20" i="26" s="1"/>
  <c r="ES20" i="26" s="1"/>
  <c r="ET20" i="26" s="1"/>
  <c r="EU20" i="26" s="1"/>
  <c r="EV20" i="26" s="1"/>
  <c r="EW20" i="26" s="1"/>
  <c r="EX20" i="26" s="1"/>
  <c r="EY20" i="26" s="1"/>
  <c r="EA19" i="26"/>
  <c r="EB19" i="26" s="1"/>
  <c r="EC19" i="26" s="1"/>
  <c r="ED19" i="26" s="1"/>
  <c r="EE19" i="26" s="1"/>
  <c r="EF19" i="26" s="1"/>
  <c r="EG19" i="26" s="1"/>
  <c r="EH19" i="26" s="1"/>
  <c r="EI19" i="26" s="1"/>
  <c r="EJ19" i="26" s="1"/>
  <c r="EK19" i="26" s="1"/>
  <c r="EL19" i="26" s="1"/>
  <c r="EM19" i="26" s="1"/>
  <c r="EN19" i="26" s="1"/>
  <c r="EO19" i="26" s="1"/>
  <c r="EP19" i="26" s="1"/>
  <c r="EQ19" i="26" s="1"/>
  <c r="ER19" i="26" s="1"/>
  <c r="ES19" i="26" s="1"/>
  <c r="ET19" i="26" s="1"/>
  <c r="EU19" i="26" s="1"/>
  <c r="EV19" i="26" s="1"/>
  <c r="EW19" i="26" s="1"/>
  <c r="EX19" i="26" s="1"/>
  <c r="EY19" i="26" s="1"/>
  <c r="EZ19" i="26" s="1"/>
  <c r="FA19" i="26" s="1"/>
  <c r="FB19" i="26" s="1"/>
  <c r="FC19" i="26" s="1"/>
  <c r="P19" i="26" s="1"/>
  <c r="DG22" i="26"/>
  <c r="EL22" i="26" s="1"/>
  <c r="EM22" i="26" s="1"/>
  <c r="EN22" i="26" s="1"/>
  <c r="EO22" i="26" s="1"/>
  <c r="EP22" i="26" s="1"/>
  <c r="EQ22" i="26" s="1"/>
  <c r="ER22" i="26" s="1"/>
  <c r="ES22" i="26" s="1"/>
  <c r="ET22" i="26" s="1"/>
  <c r="EU22" i="26" s="1"/>
  <c r="EV22" i="26" s="1"/>
  <c r="EW22" i="26" s="1"/>
  <c r="EX22" i="26" s="1"/>
  <c r="EY22" i="26" s="1"/>
  <c r="EZ22" i="26" s="1"/>
  <c r="FA22" i="26" s="1"/>
  <c r="FB22" i="26" s="1"/>
  <c r="FC22" i="26" s="1"/>
  <c r="P22" i="26" s="1"/>
  <c r="DV22" i="26"/>
  <c r="DS22" i="26"/>
  <c r="DL36" i="26"/>
  <c r="DM36" i="26"/>
  <c r="DF36" i="26"/>
  <c r="DQ36" i="26"/>
  <c r="DM28" i="26"/>
  <c r="DV28" i="26"/>
  <c r="DQ28" i="26"/>
  <c r="DS28" i="26"/>
  <c r="DU20" i="26"/>
  <c r="DW20" i="26"/>
  <c r="CV20" i="26"/>
  <c r="DB12" i="26"/>
  <c r="EG12" i="26" s="1"/>
  <c r="EH12" i="26" s="1"/>
  <c r="EI12" i="26" s="1"/>
  <c r="EJ12" i="26" s="1"/>
  <c r="EK12" i="26" s="1"/>
  <c r="EL12" i="26" s="1"/>
  <c r="EM12" i="26" s="1"/>
  <c r="EN12" i="26" s="1"/>
  <c r="EO12" i="26" s="1"/>
  <c r="EP12" i="26" s="1"/>
  <c r="EQ12" i="26" s="1"/>
  <c r="ER12" i="26" s="1"/>
  <c r="ES12" i="26" s="1"/>
  <c r="ET12" i="26" s="1"/>
  <c r="EU12" i="26" s="1"/>
  <c r="EV12" i="26" s="1"/>
  <c r="EW12" i="26" s="1"/>
  <c r="EX12" i="26" s="1"/>
  <c r="EY12" i="26" s="1"/>
  <c r="EZ12" i="26" s="1"/>
  <c r="FA12" i="26" s="1"/>
  <c r="FB12" i="26" s="1"/>
  <c r="FC12" i="26" s="1"/>
  <c r="P12" i="26" s="1"/>
  <c r="DE12" i="26"/>
  <c r="DH12" i="26"/>
  <c r="DG12" i="26"/>
  <c r="DF12" i="26"/>
  <c r="DI12" i="26"/>
  <c r="DL12" i="26"/>
  <c r="DS12" i="26"/>
  <c r="CV32" i="26"/>
  <c r="CU32" i="26"/>
  <c r="DZ32" i="26" s="1"/>
  <c r="EA32" i="26" s="1"/>
  <c r="EB32" i="26" s="1"/>
  <c r="EC32" i="26" s="1"/>
  <c r="ED32" i="26" s="1"/>
  <c r="EE32" i="26" s="1"/>
  <c r="EF32" i="26" s="1"/>
  <c r="EG32" i="26" s="1"/>
  <c r="EH32" i="26" s="1"/>
  <c r="EI32" i="26" s="1"/>
  <c r="EJ32" i="26" s="1"/>
  <c r="EK32" i="26" s="1"/>
  <c r="EL32" i="26" s="1"/>
  <c r="EM32" i="26" s="1"/>
  <c r="EN32" i="26" s="1"/>
  <c r="EO32" i="26" s="1"/>
  <c r="EP32" i="26" s="1"/>
  <c r="EQ32" i="26" s="1"/>
  <c r="ER32" i="26" s="1"/>
  <c r="ES32" i="26" s="1"/>
  <c r="ET32" i="26" s="1"/>
  <c r="EU32" i="26" s="1"/>
  <c r="EV32" i="26" s="1"/>
  <c r="EW32" i="26" s="1"/>
  <c r="EX32" i="26" s="1"/>
  <c r="EY32" i="26" s="1"/>
  <c r="EZ32" i="26" s="1"/>
  <c r="FA32" i="26" s="1"/>
  <c r="FB32" i="26" s="1"/>
  <c r="FC32" i="26" s="1"/>
  <c r="P32" i="26" s="1"/>
  <c r="DC32" i="26"/>
  <c r="DE32" i="26"/>
  <c r="DW37" i="26"/>
  <c r="DQ37" i="26"/>
  <c r="DD37" i="26"/>
  <c r="DF37" i="26"/>
  <c r="DO37" i="26"/>
  <c r="DI37" i="26"/>
  <c r="DL37" i="26"/>
  <c r="DN37" i="26"/>
  <c r="DS53" i="26"/>
  <c r="DC53" i="26"/>
  <c r="DU53" i="26"/>
  <c r="DE53" i="26"/>
  <c r="CZ53" i="26"/>
  <c r="DP53" i="26"/>
  <c r="DB53" i="26"/>
  <c r="DR53" i="26"/>
  <c r="DO53" i="26"/>
  <c r="CY53" i="26"/>
  <c r="DQ53" i="26"/>
  <c r="DA53" i="26"/>
  <c r="DD53" i="26"/>
  <c r="DT53" i="26"/>
  <c r="DF53" i="26"/>
  <c r="DV53" i="26"/>
  <c r="DX38" i="26"/>
  <c r="CW38" i="26"/>
  <c r="EB38" i="26" s="1"/>
  <c r="EC38" i="26" s="1"/>
  <c r="ED38" i="26" s="1"/>
  <c r="EE38" i="26" s="1"/>
  <c r="EF38" i="26" s="1"/>
  <c r="EG38" i="26" s="1"/>
  <c r="EH38" i="26" s="1"/>
  <c r="EI38" i="26" s="1"/>
  <c r="EJ38" i="26" s="1"/>
  <c r="EK38" i="26" s="1"/>
  <c r="EL38" i="26" s="1"/>
  <c r="EM38" i="26" s="1"/>
  <c r="EN38" i="26" s="1"/>
  <c r="EO38" i="26" s="1"/>
  <c r="EP38" i="26" s="1"/>
  <c r="EQ38" i="26" s="1"/>
  <c r="ER38" i="26" s="1"/>
  <c r="ES38" i="26" s="1"/>
  <c r="ET38" i="26" s="1"/>
  <c r="EU38" i="26" s="1"/>
  <c r="EV38" i="26" s="1"/>
  <c r="EW38" i="26" s="1"/>
  <c r="EX38" i="26" s="1"/>
  <c r="EY38" i="26" s="1"/>
  <c r="EZ38" i="26" s="1"/>
  <c r="FA38" i="26" s="1"/>
  <c r="FB38" i="26" s="1"/>
  <c r="FC38" i="26" s="1"/>
  <c r="P38" i="26" s="1"/>
  <c r="CY38" i="26"/>
  <c r="DR38" i="26"/>
  <c r="DP38" i="26"/>
  <c r="DE38" i="26"/>
  <c r="DG38" i="26"/>
  <c r="DB38" i="26"/>
  <c r="DO57" i="26"/>
  <c r="DI57" i="26"/>
  <c r="DN57" i="26"/>
  <c r="DP57" i="26"/>
  <c r="DK49" i="26"/>
  <c r="DU49" i="26"/>
  <c r="DB49" i="26"/>
  <c r="DD49" i="26"/>
  <c r="DO49" i="26"/>
  <c r="DI49" i="26"/>
  <c r="DN49" i="26"/>
  <c r="DP49" i="26"/>
  <c r="DC49" i="26"/>
  <c r="DM49" i="26"/>
  <c r="DJ49" i="26"/>
  <c r="DL49" i="26"/>
  <c r="DG49" i="26"/>
  <c r="DA49" i="26"/>
  <c r="DV49" i="26"/>
  <c r="DX49" i="26"/>
  <c r="DW62" i="26"/>
  <c r="DB62" i="26"/>
  <c r="DG62" i="26"/>
  <c r="DR62" i="26"/>
  <c r="CZ62" i="26"/>
  <c r="EE62" i="26" s="1"/>
  <c r="EF62" i="26" s="1"/>
  <c r="EG62" i="26" s="1"/>
  <c r="EH62" i="26" s="1"/>
  <c r="EI62" i="26" s="1"/>
  <c r="EJ62" i="26" s="1"/>
  <c r="EK62" i="26" s="1"/>
  <c r="EL62" i="26" s="1"/>
  <c r="EM62" i="26" s="1"/>
  <c r="EN62" i="26" s="1"/>
  <c r="EO62" i="26" s="1"/>
  <c r="EP62" i="26" s="1"/>
  <c r="EQ62" i="26" s="1"/>
  <c r="ER62" i="26" s="1"/>
  <c r="ES62" i="26" s="1"/>
  <c r="ET62" i="26" s="1"/>
  <c r="EU62" i="26" s="1"/>
  <c r="EV62" i="26" s="1"/>
  <c r="EW62" i="26" s="1"/>
  <c r="EX62" i="26" s="1"/>
  <c r="EY62" i="26" s="1"/>
  <c r="EZ62" i="26" s="1"/>
  <c r="FA62" i="26" s="1"/>
  <c r="FB62" i="26" s="1"/>
  <c r="FC62" i="26" s="1"/>
  <c r="P62" i="26" s="1"/>
  <c r="DI62" i="26"/>
  <c r="DP62" i="26"/>
  <c r="DR46" i="26"/>
  <c r="DF46" i="26"/>
  <c r="DD46" i="26"/>
  <c r="DS46" i="26"/>
  <c r="CX46" i="26"/>
  <c r="CV46" i="26"/>
  <c r="DM46" i="26"/>
  <c r="DV46" i="26"/>
  <c r="DT46" i="26"/>
  <c r="DA46" i="26"/>
  <c r="DN46" i="26"/>
  <c r="DL46" i="26"/>
  <c r="CU46" i="26"/>
  <c r="DZ46" i="26" s="1"/>
  <c r="DK46" i="26"/>
  <c r="CV57" i="26"/>
  <c r="CW57" i="26"/>
  <c r="DS57" i="26"/>
  <c r="DV57" i="26"/>
  <c r="DQ57" i="26"/>
  <c r="DH49" i="26"/>
  <c r="DQ49" i="26"/>
  <c r="CV49" i="26"/>
  <c r="CX53" i="26"/>
  <c r="CV53" i="26"/>
  <c r="DW53" i="26"/>
  <c r="CV37" i="26"/>
  <c r="EA37" i="26" s="1"/>
  <c r="EB37" i="26" s="1"/>
  <c r="EC37" i="26" s="1"/>
  <c r="ED37" i="26" s="1"/>
  <c r="EE37" i="26" s="1"/>
  <c r="EF37" i="26" s="1"/>
  <c r="EG37" i="26" s="1"/>
  <c r="EH37" i="26" s="1"/>
  <c r="EI37" i="26" s="1"/>
  <c r="EJ37" i="26" s="1"/>
  <c r="EK37" i="26" s="1"/>
  <c r="EL37" i="26" s="1"/>
  <c r="EM37" i="26" s="1"/>
  <c r="EN37" i="26" s="1"/>
  <c r="EO37" i="26" s="1"/>
  <c r="EP37" i="26" s="1"/>
  <c r="EQ37" i="26" s="1"/>
  <c r="ER37" i="26" s="1"/>
  <c r="ES37" i="26" s="1"/>
  <c r="ET37" i="26" s="1"/>
  <c r="EU37" i="26" s="1"/>
  <c r="EV37" i="26" s="1"/>
  <c r="EW37" i="26" s="1"/>
  <c r="EX37" i="26" s="1"/>
  <c r="EY37" i="26" s="1"/>
  <c r="EZ37" i="26" s="1"/>
  <c r="FA37" i="26" s="1"/>
  <c r="FB37" i="26" s="1"/>
  <c r="FC37" i="26" s="1"/>
  <c r="P37" i="26" s="1"/>
  <c r="DW38" i="26"/>
  <c r="CZ38" i="26"/>
  <c r="DX48" i="26"/>
  <c r="DD48" i="26"/>
  <c r="DB48" i="26"/>
  <c r="DU48" i="26"/>
  <c r="DW48" i="26"/>
  <c r="CV48" i="26"/>
  <c r="EA48" i="26" s="1"/>
  <c r="EB48" i="26" s="1"/>
  <c r="EC48" i="26" s="1"/>
  <c r="ED48" i="26" s="1"/>
  <c r="EE48" i="26" s="1"/>
  <c r="EF48" i="26" s="1"/>
  <c r="EG48" i="26" s="1"/>
  <c r="EH48" i="26" s="1"/>
  <c r="EI48" i="26" s="1"/>
  <c r="EJ48" i="26" s="1"/>
  <c r="EK48" i="26" s="1"/>
  <c r="EL48" i="26" s="1"/>
  <c r="EM48" i="26" s="1"/>
  <c r="EN48" i="26" s="1"/>
  <c r="EO48" i="26" s="1"/>
  <c r="EP48" i="26" s="1"/>
  <c r="EQ48" i="26" s="1"/>
  <c r="ER48" i="26" s="1"/>
  <c r="ES48" i="26" s="1"/>
  <c r="ET48" i="26" s="1"/>
  <c r="EU48" i="26" s="1"/>
  <c r="EV48" i="26" s="1"/>
  <c r="EW48" i="26" s="1"/>
  <c r="EX48" i="26" s="1"/>
  <c r="EY48" i="26" s="1"/>
  <c r="EZ48" i="26" s="1"/>
  <c r="FA48" i="26" s="1"/>
  <c r="FB48" i="26" s="1"/>
  <c r="FC48" i="26" s="1"/>
  <c r="P48" i="26" s="1"/>
  <c r="CW48" i="26"/>
  <c r="CY48" i="26"/>
  <c r="DL48" i="26"/>
  <c r="DJ48" i="26"/>
  <c r="DM48" i="26"/>
  <c r="DO48" i="26"/>
  <c r="DB50" i="26"/>
  <c r="CZ50" i="26"/>
  <c r="DU50" i="26"/>
  <c r="DS50" i="26"/>
  <c r="DX50" i="26"/>
  <c r="CW50" i="26"/>
  <c r="DG50" i="26"/>
  <c r="DJ50" i="26"/>
  <c r="DH50" i="26"/>
  <c r="DM50" i="26"/>
  <c r="DC50" i="26"/>
  <c r="AF33" i="26"/>
  <c r="AG33" i="26"/>
  <c r="R33" i="26" s="1"/>
  <c r="L33" i="26" s="1"/>
  <c r="M33" i="26" s="1"/>
  <c r="O33" i="26" s="1"/>
  <c r="DT57" i="26"/>
  <c r="DR57" i="26"/>
  <c r="DE57" i="26"/>
  <c r="CU57" i="26"/>
  <c r="DZ57" i="26" s="1"/>
  <c r="DX57" i="26"/>
  <c r="DF57" i="26"/>
  <c r="CY57" i="26"/>
  <c r="CZ49" i="26"/>
  <c r="CY49" i="26"/>
  <c r="DR49" i="26"/>
  <c r="CU49" i="26"/>
  <c r="DZ49" i="26" s="1"/>
  <c r="EA49" i="26" s="1"/>
  <c r="EB49" i="26" s="1"/>
  <c r="EC49" i="26" s="1"/>
  <c r="ED49" i="26" s="1"/>
  <c r="EE49" i="26" s="1"/>
  <c r="DX53" i="26"/>
  <c r="CW53" i="26"/>
  <c r="CU53" i="26"/>
  <c r="DZ53" i="26" s="1"/>
  <c r="EA53" i="26" s="1"/>
  <c r="EB53" i="26" s="1"/>
  <c r="EC53" i="26" s="1"/>
  <c r="ED53" i="26" s="1"/>
  <c r="EE53" i="26" s="1"/>
  <c r="EF53" i="26" s="1"/>
  <c r="EG53" i="26" s="1"/>
  <c r="EH53" i="26" s="1"/>
  <c r="EI53" i="26" s="1"/>
  <c r="EJ53" i="26" s="1"/>
  <c r="EK53" i="26" s="1"/>
  <c r="EL53" i="26" s="1"/>
  <c r="EM53" i="26" s="1"/>
  <c r="EN53" i="26" s="1"/>
  <c r="EO53" i="26" s="1"/>
  <c r="EP53" i="26" s="1"/>
  <c r="EQ53" i="26" s="1"/>
  <c r="ER53" i="26" s="1"/>
  <c r="ES53" i="26" s="1"/>
  <c r="ET53" i="26" s="1"/>
  <c r="EU53" i="26" s="1"/>
  <c r="EV53" i="26" s="1"/>
  <c r="EW53" i="26" s="1"/>
  <c r="EX53" i="26" s="1"/>
  <c r="EY53" i="26" s="1"/>
  <c r="EZ53" i="26" s="1"/>
  <c r="FA53" i="26" s="1"/>
  <c r="FB53" i="26" s="1"/>
  <c r="FC53" i="26" s="1"/>
  <c r="P53" i="26" s="1"/>
  <c r="DV37" i="26"/>
  <c r="DA37" i="26"/>
  <c r="DO38" i="26"/>
  <c r="DH38" i="26"/>
  <c r="DI46" i="26"/>
  <c r="DF71" i="26"/>
  <c r="DD71" i="26"/>
  <c r="DQ71" i="26"/>
  <c r="DK71" i="26"/>
  <c r="DB71" i="26"/>
  <c r="CZ71" i="26"/>
  <c r="DU71" i="26"/>
  <c r="DW71" i="26"/>
  <c r="CX71" i="26"/>
  <c r="CV71" i="26"/>
  <c r="CU71" i="26"/>
  <c r="DZ71" i="26" s="1"/>
  <c r="EA71" i="26" s="1"/>
  <c r="EB71" i="26" s="1"/>
  <c r="EC71" i="26" s="1"/>
  <c r="ED71" i="26" s="1"/>
  <c r="EE71" i="26" s="1"/>
  <c r="EF71" i="26" s="1"/>
  <c r="EG71" i="26" s="1"/>
  <c r="EH71" i="26" s="1"/>
  <c r="EI71" i="26" s="1"/>
  <c r="EJ71" i="26" s="1"/>
  <c r="EK71" i="26" s="1"/>
  <c r="EL71" i="26" s="1"/>
  <c r="EM71" i="26" s="1"/>
  <c r="EN71" i="26" s="1"/>
  <c r="EO71" i="26" s="1"/>
  <c r="EP71" i="26" s="1"/>
  <c r="EQ71" i="26" s="1"/>
  <c r="ER71" i="26" s="1"/>
  <c r="ES71" i="26" s="1"/>
  <c r="ET71" i="26" s="1"/>
  <c r="EU71" i="26" s="1"/>
  <c r="EV71" i="26" s="1"/>
  <c r="EW71" i="26" s="1"/>
  <c r="EX71" i="26" s="1"/>
  <c r="EY71" i="26" s="1"/>
  <c r="EZ71" i="26" s="1"/>
  <c r="FA71" i="26" s="1"/>
  <c r="FB71" i="26" s="1"/>
  <c r="FC71" i="26" s="1"/>
  <c r="P71" i="26" s="1"/>
  <c r="DS71" i="26"/>
  <c r="DX71" i="26"/>
  <c r="CW71" i="26"/>
  <c r="CY71" i="26"/>
  <c r="CW51" i="26"/>
  <c r="EB51" i="26" s="1"/>
  <c r="EC51" i="26" s="1"/>
  <c r="ED51" i="26" s="1"/>
  <c r="EE51" i="26" s="1"/>
  <c r="EF51" i="26" s="1"/>
  <c r="EG51" i="26" s="1"/>
  <c r="EH51" i="26" s="1"/>
  <c r="EI51" i="26" s="1"/>
  <c r="EJ51" i="26" s="1"/>
  <c r="EK51" i="26" s="1"/>
  <c r="EL51" i="26" s="1"/>
  <c r="EM51" i="26" s="1"/>
  <c r="EN51" i="26" s="1"/>
  <c r="EO51" i="26" s="1"/>
  <c r="EP51" i="26" s="1"/>
  <c r="EQ51" i="26" s="1"/>
  <c r="ER51" i="26" s="1"/>
  <c r="ES51" i="26" s="1"/>
  <c r="ET51" i="26" s="1"/>
  <c r="EU51" i="26" s="1"/>
  <c r="EV51" i="26" s="1"/>
  <c r="EW51" i="26" s="1"/>
  <c r="EX51" i="26" s="1"/>
  <c r="EY51" i="26" s="1"/>
  <c r="EZ51" i="26" s="1"/>
  <c r="FA51" i="26" s="1"/>
  <c r="FB51" i="26" s="1"/>
  <c r="FC51" i="26" s="1"/>
  <c r="P51" i="26" s="1"/>
  <c r="CX51" i="26"/>
  <c r="DK51" i="26"/>
  <c r="DN51" i="26"/>
  <c r="DT40" i="26"/>
  <c r="DE40" i="26"/>
  <c r="DX40" i="26"/>
  <c r="DV40" i="26"/>
  <c r="DA40" i="26"/>
  <c r="EF40" i="26" s="1"/>
  <c r="EG40" i="26" s="1"/>
  <c r="EH40" i="26" s="1"/>
  <c r="EI40" i="26" s="1"/>
  <c r="EJ40" i="26" s="1"/>
  <c r="EK40" i="26" s="1"/>
  <c r="EL40" i="26" s="1"/>
  <c r="EM40" i="26" s="1"/>
  <c r="EN40" i="26" s="1"/>
  <c r="EO40" i="26" s="1"/>
  <c r="EP40" i="26" s="1"/>
  <c r="EQ40" i="26" s="1"/>
  <c r="ER40" i="26" s="1"/>
  <c r="ES40" i="26" s="1"/>
  <c r="ET40" i="26" s="1"/>
  <c r="EU40" i="26" s="1"/>
  <c r="EV40" i="26" s="1"/>
  <c r="EW40" i="26" s="1"/>
  <c r="EX40" i="26" s="1"/>
  <c r="EY40" i="26" s="1"/>
  <c r="EZ40" i="26" s="1"/>
  <c r="FA40" i="26" s="1"/>
  <c r="FB40" i="26" s="1"/>
  <c r="FC40" i="26" s="1"/>
  <c r="P40" i="26" s="1"/>
  <c r="DD40" i="26"/>
  <c r="DU40" i="26"/>
  <c r="AF58" i="26"/>
  <c r="AG58" i="26"/>
  <c r="R58" i="26" s="1"/>
  <c r="L58" i="26" s="1"/>
  <c r="M58" i="26" s="1"/>
  <c r="O58" i="26" s="1"/>
  <c r="AG66" i="26"/>
  <c r="R66" i="26" s="1"/>
  <c r="L66" i="26" s="1"/>
  <c r="M66" i="26" s="1"/>
  <c r="O66" i="26" s="1"/>
  <c r="AF66" i="26"/>
  <c r="AF75" i="26"/>
  <c r="AG75" i="26"/>
  <c r="R75" i="26" s="1"/>
  <c r="L75" i="26" s="1"/>
  <c r="M75" i="26" s="1"/>
  <c r="O75" i="26" s="1"/>
  <c r="AF56" i="26"/>
  <c r="AG56" i="26"/>
  <c r="R56" i="26" s="1"/>
  <c r="L56" i="26" s="1"/>
  <c r="M56" i="26" s="1"/>
  <c r="O56" i="26" s="1"/>
  <c r="DJ45" i="26"/>
  <c r="DX45" i="26"/>
  <c r="DH45" i="26"/>
  <c r="CW45" i="26"/>
  <c r="DM45" i="26"/>
  <c r="CU45" i="26"/>
  <c r="DZ45" i="26" s="1"/>
  <c r="EA45" i="26" s="1"/>
  <c r="EB45" i="26" s="1"/>
  <c r="EC45" i="26" s="1"/>
  <c r="DK45" i="26"/>
  <c r="DQ42" i="26"/>
  <c r="DA42" i="26"/>
  <c r="DO42" i="26"/>
  <c r="CY42" i="26"/>
  <c r="CV42" i="26"/>
  <c r="DL42" i="26"/>
  <c r="CX42" i="26"/>
  <c r="DN42" i="26"/>
  <c r="DV45" i="26"/>
  <c r="DF45" i="26"/>
  <c r="DT45" i="26"/>
  <c r="DD45" i="26"/>
  <c r="DA45" i="26"/>
  <c r="DQ45" i="26"/>
  <c r="CY45" i="26"/>
  <c r="DM42" i="26"/>
  <c r="CW42" i="26"/>
  <c r="DK42" i="26"/>
  <c r="CZ42" i="26"/>
  <c r="DP42" i="26"/>
  <c r="DB42" i="26"/>
  <c r="AF40" i="26"/>
  <c r="AF59" i="26"/>
  <c r="AG59" i="26"/>
  <c r="R59" i="26" s="1"/>
  <c r="L59" i="26" s="1"/>
  <c r="M59" i="26" s="1"/>
  <c r="O59" i="26" s="1"/>
  <c r="F5" i="13"/>
  <c r="CT42" i="26"/>
  <c r="DY42" i="26" s="1"/>
  <c r="DZ42" i="26" s="1"/>
  <c r="EA42" i="26" s="1"/>
  <c r="EB42" i="26" s="1"/>
  <c r="EC42" i="26" s="1"/>
  <c r="ED42" i="26" s="1"/>
  <c r="EE42" i="26" s="1"/>
  <c r="EF42" i="26" s="1"/>
  <c r="EG42" i="26" s="1"/>
  <c r="EH42" i="26" s="1"/>
  <c r="EI42" i="26" s="1"/>
  <c r="EJ42" i="26" s="1"/>
  <c r="EK42" i="26" s="1"/>
  <c r="EL42" i="26" s="1"/>
  <c r="EM42" i="26" s="1"/>
  <c r="EN42" i="26" s="1"/>
  <c r="EO42" i="26" s="1"/>
  <c r="EP42" i="26" s="1"/>
  <c r="EQ42" i="26" s="1"/>
  <c r="ER42" i="26" s="1"/>
  <c r="ES42" i="26" s="1"/>
  <c r="ET42" i="26" s="1"/>
  <c r="EU42" i="26" s="1"/>
  <c r="EV42" i="26" s="1"/>
  <c r="EW42" i="26" s="1"/>
  <c r="EX42" i="26" s="1"/>
  <c r="EY42" i="26" s="1"/>
  <c r="EZ42" i="26" s="1"/>
  <c r="FA42" i="26" s="1"/>
  <c r="FB42" i="26" s="1"/>
  <c r="FC42" i="26" s="1"/>
  <c r="P42" i="26" s="1"/>
  <c r="CT66" i="26"/>
  <c r="DY66" i="26" s="1"/>
  <c r="CT58" i="26"/>
  <c r="DY58" i="26" s="1"/>
  <c r="CT50" i="26"/>
  <c r="DY50" i="26" s="1"/>
  <c r="DZ50" i="26" s="1"/>
  <c r="EA50" i="26" s="1"/>
  <c r="EB50" i="26" s="1"/>
  <c r="EC50" i="26" s="1"/>
  <c r="ED50" i="26" s="1"/>
  <c r="EE50" i="26" s="1"/>
  <c r="EF50" i="26" s="1"/>
  <c r="EG50" i="26" s="1"/>
  <c r="M5" i="3"/>
  <c r="ED45" i="26" l="1"/>
  <c r="EE45" i="26" s="1"/>
  <c r="EF45" i="26" s="1"/>
  <c r="EG45" i="26" s="1"/>
  <c r="EH45" i="26" s="1"/>
  <c r="EI45" i="26" s="1"/>
  <c r="EJ45" i="26" s="1"/>
  <c r="EK45" i="26" s="1"/>
  <c r="EL45" i="26" s="1"/>
  <c r="EM45" i="26" s="1"/>
  <c r="EN45" i="26" s="1"/>
  <c r="EO45" i="26" s="1"/>
  <c r="EP45" i="26" s="1"/>
  <c r="EQ45" i="26" s="1"/>
  <c r="ER45" i="26" s="1"/>
  <c r="ES45" i="26" s="1"/>
  <c r="ET45" i="26" s="1"/>
  <c r="EU45" i="26" s="1"/>
  <c r="EV45" i="26" s="1"/>
  <c r="EW45" i="26" s="1"/>
  <c r="EX45" i="26" s="1"/>
  <c r="EY45" i="26" s="1"/>
  <c r="EZ45" i="26" s="1"/>
  <c r="FA45" i="26" s="1"/>
  <c r="FB45" i="26" s="1"/>
  <c r="FC45" i="26" s="1"/>
  <c r="P45" i="26" s="1"/>
  <c r="DJ75" i="26"/>
  <c r="DX75" i="26"/>
  <c r="DH75" i="26"/>
  <c r="CU75" i="26"/>
  <c r="DZ75" i="26" s="1"/>
  <c r="DC75" i="26"/>
  <c r="DS75" i="26"/>
  <c r="DE75" i="26"/>
  <c r="DU75" i="26"/>
  <c r="DV75" i="26"/>
  <c r="DF75" i="26"/>
  <c r="DT75" i="26"/>
  <c r="DD75" i="26"/>
  <c r="DG75" i="26"/>
  <c r="DW75" i="26"/>
  <c r="DI75" i="26"/>
  <c r="DR75" i="26"/>
  <c r="DP75" i="26"/>
  <c r="CW75" i="26"/>
  <c r="DN75" i="26"/>
  <c r="DL75" i="26"/>
  <c r="CY75" i="26"/>
  <c r="DA75" i="26"/>
  <c r="DB75" i="26"/>
  <c r="CZ75" i="26"/>
  <c r="DK75" i="26"/>
  <c r="DM75" i="26"/>
  <c r="CX75" i="26"/>
  <c r="CV75" i="26"/>
  <c r="DO75" i="26"/>
  <c r="DQ75" i="26"/>
  <c r="DN58" i="26"/>
  <c r="DL58" i="26"/>
  <c r="DK58" i="26"/>
  <c r="DM58" i="26"/>
  <c r="DF58" i="26"/>
  <c r="DD58" i="26"/>
  <c r="DS58" i="26"/>
  <c r="DU58" i="26"/>
  <c r="DV58" i="26"/>
  <c r="DT58" i="26"/>
  <c r="DC58" i="26"/>
  <c r="DE58" i="26"/>
  <c r="CX58" i="26"/>
  <c r="CV58" i="26"/>
  <c r="CW58" i="26"/>
  <c r="DX58" i="26"/>
  <c r="CU58" i="26"/>
  <c r="DW58" i="26"/>
  <c r="DR58" i="26"/>
  <c r="DP58" i="26"/>
  <c r="CY58" i="26"/>
  <c r="DA58" i="26"/>
  <c r="DJ58" i="26"/>
  <c r="DH58" i="26"/>
  <c r="DG58" i="26"/>
  <c r="DI58" i="26"/>
  <c r="DB58" i="26"/>
  <c r="CZ58" i="26"/>
  <c r="DO58" i="26"/>
  <c r="DQ58" i="26"/>
  <c r="EF49" i="26"/>
  <c r="EG49" i="26" s="1"/>
  <c r="EH49" i="26" s="1"/>
  <c r="EI49" i="26" s="1"/>
  <c r="EJ49" i="26" s="1"/>
  <c r="EK49" i="26" s="1"/>
  <c r="EL49" i="26" s="1"/>
  <c r="EM49" i="26" s="1"/>
  <c r="EN49" i="26" s="1"/>
  <c r="EO49" i="26" s="1"/>
  <c r="EP49" i="26" s="1"/>
  <c r="EQ49" i="26" s="1"/>
  <c r="ER49" i="26" s="1"/>
  <c r="ES49" i="26" s="1"/>
  <c r="ET49" i="26" s="1"/>
  <c r="EU49" i="26" s="1"/>
  <c r="EV49" i="26" s="1"/>
  <c r="EW49" i="26" s="1"/>
  <c r="EX49" i="26" s="1"/>
  <c r="EY49" i="26" s="1"/>
  <c r="EZ49" i="26" s="1"/>
  <c r="FA49" i="26" s="1"/>
  <c r="FB49" i="26" s="1"/>
  <c r="FC49" i="26" s="1"/>
  <c r="P49" i="26" s="1"/>
  <c r="CX85" i="26"/>
  <c r="CU85" i="26"/>
  <c r="DZ85" i="26" s="1"/>
  <c r="DE85" i="26"/>
  <c r="DM85" i="26"/>
  <c r="DT85" i="26"/>
  <c r="DC85" i="26"/>
  <c r="DU85" i="26"/>
  <c r="CY85" i="26"/>
  <c r="DL85" i="26"/>
  <c r="DK85" i="26"/>
  <c r="DG85" i="26"/>
  <c r="DO85" i="26"/>
  <c r="DD85" i="26"/>
  <c r="DS85" i="26"/>
  <c r="DW85" i="26"/>
  <c r="CV85" i="26"/>
  <c r="DR85" i="26"/>
  <c r="DJ85" i="26"/>
  <c r="DV85" i="26"/>
  <c r="DA85" i="26"/>
  <c r="DB85" i="26"/>
  <c r="DX85" i="26"/>
  <c r="DN85" i="26"/>
  <c r="DI85" i="26"/>
  <c r="DP85" i="26"/>
  <c r="DH85" i="26"/>
  <c r="DF85" i="26"/>
  <c r="DQ85" i="26"/>
  <c r="CZ85" i="26"/>
  <c r="CW85" i="26"/>
  <c r="EQ36" i="26"/>
  <c r="ER36" i="26" s="1"/>
  <c r="ES36" i="26" s="1"/>
  <c r="ET36" i="26" s="1"/>
  <c r="EU36" i="26" s="1"/>
  <c r="EV36" i="26" s="1"/>
  <c r="EW36" i="26" s="1"/>
  <c r="EX36" i="26" s="1"/>
  <c r="EY36" i="26" s="1"/>
  <c r="EZ36" i="26" s="1"/>
  <c r="FA36" i="26" s="1"/>
  <c r="FB36" i="26" s="1"/>
  <c r="FC36" i="26" s="1"/>
  <c r="P36" i="26" s="1"/>
  <c r="DJ93" i="26"/>
  <c r="DP93" i="26"/>
  <c r="DI93" i="26"/>
  <c r="DD93" i="26"/>
  <c r="DE93" i="26"/>
  <c r="DG93" i="26"/>
  <c r="CU93" i="26"/>
  <c r="DZ93" i="26" s="1"/>
  <c r="DQ93" i="26"/>
  <c r="CW93" i="26"/>
  <c r="CY93" i="26"/>
  <c r="DL93" i="26"/>
  <c r="DC93" i="26"/>
  <c r="DU93" i="26"/>
  <c r="DW93" i="26"/>
  <c r="DT93" i="26"/>
  <c r="DM93" i="26"/>
  <c r="DO93" i="26"/>
  <c r="CX93" i="26"/>
  <c r="DB93" i="26"/>
  <c r="DH93" i="26"/>
  <c r="DV93" i="26"/>
  <c r="DK93" i="26"/>
  <c r="DS93" i="26"/>
  <c r="CZ93" i="26"/>
  <c r="DF93" i="26"/>
  <c r="DA93" i="26"/>
  <c r="DR93" i="26"/>
  <c r="DX93" i="26"/>
  <c r="CV93" i="26"/>
  <c r="DN93" i="26"/>
  <c r="DG80" i="26"/>
  <c r="DT80" i="26"/>
  <c r="CU80" i="26"/>
  <c r="DZ80" i="26" s="1"/>
  <c r="EA80" i="26" s="1"/>
  <c r="EB80" i="26" s="1"/>
  <c r="CZ80" i="26"/>
  <c r="DO80" i="26"/>
  <c r="DL80" i="26"/>
  <c r="DC80" i="26"/>
  <c r="DX80" i="26"/>
  <c r="DB80" i="26"/>
  <c r="DM80" i="26"/>
  <c r="DP80" i="26"/>
  <c r="CY80" i="26"/>
  <c r="DU80" i="26"/>
  <c r="DF80" i="26"/>
  <c r="DI80" i="26"/>
  <c r="DR80" i="26"/>
  <c r="CW80" i="26"/>
  <c r="CX80" i="26"/>
  <c r="DQ80" i="26"/>
  <c r="DJ80" i="26"/>
  <c r="DE80" i="26"/>
  <c r="DV80" i="26"/>
  <c r="DW80" i="26"/>
  <c r="DD80" i="26"/>
  <c r="DK80" i="26"/>
  <c r="DN80" i="26"/>
  <c r="DA80" i="26"/>
  <c r="CV80" i="26"/>
  <c r="DS80" i="26"/>
  <c r="DH80" i="26"/>
  <c r="DK78" i="26"/>
  <c r="DU78" i="26"/>
  <c r="DB78" i="26"/>
  <c r="DD78" i="26"/>
  <c r="CY78" i="26"/>
  <c r="DV78" i="26"/>
  <c r="DG78" i="26"/>
  <c r="CZ78" i="26"/>
  <c r="DC78" i="26"/>
  <c r="DM78" i="26"/>
  <c r="DJ78" i="26"/>
  <c r="DL78" i="26"/>
  <c r="CU78" i="26"/>
  <c r="DZ78" i="26" s="1"/>
  <c r="EA78" i="26" s="1"/>
  <c r="DE78" i="26"/>
  <c r="DR78" i="26"/>
  <c r="DT78" i="26"/>
  <c r="DA78" i="26"/>
  <c r="DX78" i="26"/>
  <c r="CX78" i="26"/>
  <c r="DS78" i="26"/>
  <c r="CW78" i="26"/>
  <c r="CV78" i="26"/>
  <c r="DO78" i="26"/>
  <c r="DF78" i="26"/>
  <c r="DW78" i="26"/>
  <c r="DN78" i="26"/>
  <c r="DH78" i="26"/>
  <c r="DI78" i="26"/>
  <c r="DP78" i="26"/>
  <c r="DQ78" i="26"/>
  <c r="CX65" i="26"/>
  <c r="CU65" i="26"/>
  <c r="DZ65" i="26" s="1"/>
  <c r="EA65" i="26" s="1"/>
  <c r="DR65" i="26"/>
  <c r="DE65" i="26"/>
  <c r="DV65" i="26"/>
  <c r="DA65" i="26"/>
  <c r="DJ65" i="26"/>
  <c r="DM65" i="26"/>
  <c r="DL65" i="26"/>
  <c r="DB65" i="26"/>
  <c r="DU65" i="26"/>
  <c r="DF65" i="26"/>
  <c r="DQ65" i="26"/>
  <c r="DX65" i="26"/>
  <c r="CY65" i="26"/>
  <c r="CV65" i="26"/>
  <c r="DP65" i="26"/>
  <c r="DG65" i="26"/>
  <c r="DT65" i="26"/>
  <c r="DC65" i="26"/>
  <c r="DH65" i="26"/>
  <c r="DO65" i="26"/>
  <c r="DN65" i="26"/>
  <c r="DI65" i="26"/>
  <c r="DK65" i="26"/>
  <c r="CZ65" i="26"/>
  <c r="DW65" i="26"/>
  <c r="DD65" i="26"/>
  <c r="DS65" i="26"/>
  <c r="CW65" i="26"/>
  <c r="ER28" i="26"/>
  <c r="ES28" i="26" s="1"/>
  <c r="ET28" i="26" s="1"/>
  <c r="EU28" i="26" s="1"/>
  <c r="EV28" i="26" s="1"/>
  <c r="EW28" i="26" s="1"/>
  <c r="EX28" i="26" s="1"/>
  <c r="EY28" i="26" s="1"/>
  <c r="EZ28" i="26" s="1"/>
  <c r="FA28" i="26" s="1"/>
  <c r="FB28" i="26" s="1"/>
  <c r="FC28" i="26" s="1"/>
  <c r="P28" i="26" s="1"/>
  <c r="CY92" i="26"/>
  <c r="CX92" i="26"/>
  <c r="DU92" i="26"/>
  <c r="DB92" i="26"/>
  <c r="DQ92" i="26"/>
  <c r="DF92" i="26"/>
  <c r="DX92" i="26"/>
  <c r="DI92" i="26"/>
  <c r="DN92" i="26"/>
  <c r="DE92" i="26"/>
  <c r="DR92" i="26"/>
  <c r="DA92" i="26"/>
  <c r="DV92" i="26"/>
  <c r="DM92" i="26"/>
  <c r="DJ92" i="26"/>
  <c r="CV92" i="26"/>
  <c r="DS92" i="26"/>
  <c r="CZ92" i="26"/>
  <c r="DW92" i="26"/>
  <c r="DD92" i="26"/>
  <c r="DK92" i="26"/>
  <c r="CW92" i="26"/>
  <c r="DO92" i="26"/>
  <c r="DL92" i="26"/>
  <c r="DC92" i="26"/>
  <c r="DP92" i="26"/>
  <c r="DG92" i="26"/>
  <c r="DT92" i="26"/>
  <c r="CU92" i="26"/>
  <c r="DZ92" i="26" s="1"/>
  <c r="DH92" i="26"/>
  <c r="DG84" i="26"/>
  <c r="DT84" i="26"/>
  <c r="DU84" i="26"/>
  <c r="DB84" i="26"/>
  <c r="DI84" i="26"/>
  <c r="DL84" i="26"/>
  <c r="DC84" i="26"/>
  <c r="DX84" i="26"/>
  <c r="DQ84" i="26"/>
  <c r="DF84" i="26"/>
  <c r="DE84" i="26"/>
  <c r="DR84" i="26"/>
  <c r="CU84" i="26"/>
  <c r="DZ84" i="26" s="1"/>
  <c r="EA84" i="26" s="1"/>
  <c r="CX84" i="26"/>
  <c r="DM84" i="26"/>
  <c r="DJ84" i="26"/>
  <c r="DA84" i="26"/>
  <c r="DV84" i="26"/>
  <c r="CZ84" i="26"/>
  <c r="DO84" i="26"/>
  <c r="DN84" i="26"/>
  <c r="CW84" i="26"/>
  <c r="DW84" i="26"/>
  <c r="DD84" i="26"/>
  <c r="DK84" i="26"/>
  <c r="DP84" i="26"/>
  <c r="CY84" i="26"/>
  <c r="CV84" i="26"/>
  <c r="DS84" i="26"/>
  <c r="DH84" i="26"/>
  <c r="DG70" i="26"/>
  <c r="DA70" i="26"/>
  <c r="DT70" i="26"/>
  <c r="DV70" i="26"/>
  <c r="DM70" i="26"/>
  <c r="DJ70" i="26"/>
  <c r="DE70" i="26"/>
  <c r="DR70" i="26"/>
  <c r="DW70" i="26"/>
  <c r="DQ70" i="26"/>
  <c r="DD70" i="26"/>
  <c r="DF70" i="26"/>
  <c r="CU70" i="26"/>
  <c r="DZ70" i="26" s="1"/>
  <c r="DH70" i="26"/>
  <c r="DC70" i="26"/>
  <c r="DP70" i="26"/>
  <c r="DO70" i="26"/>
  <c r="DI70" i="26"/>
  <c r="DL70" i="26"/>
  <c r="DN70" i="26"/>
  <c r="CV70" i="26"/>
  <c r="CW70" i="26"/>
  <c r="CZ70" i="26"/>
  <c r="CX70" i="26"/>
  <c r="DX70" i="26"/>
  <c r="DB70" i="26"/>
  <c r="DK70" i="26"/>
  <c r="DS70" i="26"/>
  <c r="CY70" i="26"/>
  <c r="DU70" i="26"/>
  <c r="ER47" i="26"/>
  <c r="ES47" i="26" s="1"/>
  <c r="ET47" i="26" s="1"/>
  <c r="EU47" i="26" s="1"/>
  <c r="EV47" i="26" s="1"/>
  <c r="EW47" i="26" s="1"/>
  <c r="EX47" i="26" s="1"/>
  <c r="EY47" i="26" s="1"/>
  <c r="EZ47" i="26" s="1"/>
  <c r="FA47" i="26" s="1"/>
  <c r="FB47" i="26" s="1"/>
  <c r="FC47" i="26" s="1"/>
  <c r="P47" i="26" s="1"/>
  <c r="DL81" i="26"/>
  <c r="DM81" i="26"/>
  <c r="DE81" i="26"/>
  <c r="DU81" i="26"/>
  <c r="CX81" i="26"/>
  <c r="DQ81" i="26"/>
  <c r="DF81" i="26"/>
  <c r="CV81" i="26"/>
  <c r="DD81" i="26"/>
  <c r="DT81" i="26"/>
  <c r="DP81" i="26"/>
  <c r="CY81" i="26"/>
  <c r="DX81" i="26"/>
  <c r="DG81" i="26"/>
  <c r="DJ81" i="26"/>
  <c r="DK81" i="26"/>
  <c r="DB81" i="26"/>
  <c r="DR81" i="26"/>
  <c r="CZ81" i="26"/>
  <c r="DO81" i="26"/>
  <c r="DH81" i="26"/>
  <c r="DW81" i="26"/>
  <c r="CU81" i="26"/>
  <c r="DZ81" i="26" s="1"/>
  <c r="CW81" i="26"/>
  <c r="DC81" i="26"/>
  <c r="DS81" i="26"/>
  <c r="DN81" i="26"/>
  <c r="DA81" i="26"/>
  <c r="DV81" i="26"/>
  <c r="DI81" i="26"/>
  <c r="DV61" i="26"/>
  <c r="DT61" i="26"/>
  <c r="DA61" i="26"/>
  <c r="DO61" i="26"/>
  <c r="DB61" i="26"/>
  <c r="CZ61" i="26"/>
  <c r="DU61" i="26"/>
  <c r="DN61" i="26"/>
  <c r="DL61" i="26"/>
  <c r="DI61" i="26"/>
  <c r="DW61" i="26"/>
  <c r="DX61" i="26"/>
  <c r="CW61" i="26"/>
  <c r="DC61" i="26"/>
  <c r="DF61" i="26"/>
  <c r="DD61" i="26"/>
  <c r="DQ61" i="26"/>
  <c r="CY61" i="26"/>
  <c r="DR61" i="26"/>
  <c r="DP61" i="26"/>
  <c r="DE61" i="26"/>
  <c r="DK61" i="26"/>
  <c r="CX61" i="26"/>
  <c r="CV61" i="26"/>
  <c r="CU61" i="26"/>
  <c r="DZ61" i="26" s="1"/>
  <c r="DG61" i="26"/>
  <c r="DJ61" i="26"/>
  <c r="DH61" i="26"/>
  <c r="DM61" i="26"/>
  <c r="DS61" i="26"/>
  <c r="DU68" i="26"/>
  <c r="DD68" i="26"/>
  <c r="DM68" i="26"/>
  <c r="CW68" i="26"/>
  <c r="DA68" i="26"/>
  <c r="DP68" i="26"/>
  <c r="DW68" i="26"/>
  <c r="DJ68" i="26"/>
  <c r="DE68" i="26"/>
  <c r="DT68" i="26"/>
  <c r="DK68" i="26"/>
  <c r="CU68" i="26"/>
  <c r="DZ68" i="26" s="1"/>
  <c r="CV68" i="26"/>
  <c r="DO68" i="26"/>
  <c r="DB68" i="26"/>
  <c r="DG68" i="26"/>
  <c r="DS68" i="26"/>
  <c r="DF68" i="26"/>
  <c r="DL68" i="26"/>
  <c r="CX68" i="26"/>
  <c r="CY68" i="26"/>
  <c r="DR68" i="26"/>
  <c r="DH68" i="26"/>
  <c r="DC68" i="26"/>
  <c r="DV68" i="26"/>
  <c r="DN68" i="26"/>
  <c r="DQ68" i="26"/>
  <c r="CZ68" i="26"/>
  <c r="DI68" i="26"/>
  <c r="DX68" i="26"/>
  <c r="DS74" i="26"/>
  <c r="DJ74" i="26"/>
  <c r="DU74" i="26"/>
  <c r="DT74" i="26"/>
  <c r="CX74" i="26"/>
  <c r="DW74" i="26"/>
  <c r="DF74" i="26"/>
  <c r="DC74" i="26"/>
  <c r="CV74" i="26"/>
  <c r="DB74" i="26"/>
  <c r="DO74" i="26"/>
  <c r="DN74" i="26"/>
  <c r="DG74" i="26"/>
  <c r="DV74" i="26"/>
  <c r="DM74" i="26"/>
  <c r="DL74" i="26"/>
  <c r="DD74" i="26"/>
  <c r="DE74" i="26"/>
  <c r="CY74" i="26"/>
  <c r="CZ74" i="26"/>
  <c r="DQ74" i="26"/>
  <c r="DH74" i="26"/>
  <c r="CW74" i="26"/>
  <c r="DK74" i="26"/>
  <c r="CU74" i="26"/>
  <c r="DZ74" i="26" s="1"/>
  <c r="EA74" i="26" s="1"/>
  <c r="DR74" i="26"/>
  <c r="DI74" i="26"/>
  <c r="DP74" i="26"/>
  <c r="DA74" i="26"/>
  <c r="DX74" i="26"/>
  <c r="CX6" i="26"/>
  <c r="CU6" i="26"/>
  <c r="DZ6" i="26" s="1"/>
  <c r="EA6" i="26" s="1"/>
  <c r="EB6" i="26" s="1"/>
  <c r="DT6" i="26"/>
  <c r="DW6" i="26"/>
  <c r="DB6" i="26"/>
  <c r="CY6" i="26"/>
  <c r="CV6" i="26"/>
  <c r="DF6" i="26"/>
  <c r="DI6" i="26"/>
  <c r="CZ6" i="26"/>
  <c r="CW6" i="26"/>
  <c r="DE6" i="26"/>
  <c r="DH6" i="26"/>
  <c r="DK6" i="26"/>
  <c r="DN6" i="26"/>
  <c r="DQ6" i="26"/>
  <c r="DD6" i="26"/>
  <c r="DG6" i="26"/>
  <c r="DJ6" i="26"/>
  <c r="DM6" i="26"/>
  <c r="DP6" i="26"/>
  <c r="DS6" i="26"/>
  <c r="DV6" i="26"/>
  <c r="DC6" i="26"/>
  <c r="DL6" i="26"/>
  <c r="DO6" i="26"/>
  <c r="DR6" i="26"/>
  <c r="DU6" i="26"/>
  <c r="DX6" i="26"/>
  <c r="DA6" i="26"/>
  <c r="DL56" i="26"/>
  <c r="DJ56" i="26"/>
  <c r="DM56" i="26"/>
  <c r="DO56" i="26"/>
  <c r="DD56" i="26"/>
  <c r="DB56" i="26"/>
  <c r="DU56" i="26"/>
  <c r="DW56" i="26"/>
  <c r="DX56" i="26"/>
  <c r="DT56" i="26"/>
  <c r="DR56" i="26"/>
  <c r="DE56" i="26"/>
  <c r="DG56" i="26"/>
  <c r="CV56" i="26"/>
  <c r="CW56" i="26"/>
  <c r="CY56" i="26"/>
  <c r="CU56" i="26"/>
  <c r="DZ56" i="26" s="1"/>
  <c r="DQ56" i="26"/>
  <c r="DF56" i="26"/>
  <c r="DH56" i="26"/>
  <c r="DS56" i="26"/>
  <c r="DI56" i="26"/>
  <c r="DN56" i="26"/>
  <c r="DP56" i="26"/>
  <c r="DK56" i="26"/>
  <c r="DA56" i="26"/>
  <c r="DV56" i="26"/>
  <c r="DC56" i="26"/>
  <c r="CX56" i="26"/>
  <c r="CZ56" i="26"/>
  <c r="EZ20" i="26"/>
  <c r="FA20" i="26" s="1"/>
  <c r="FB20" i="26" s="1"/>
  <c r="FC20" i="26" s="1"/>
  <c r="P20" i="26" s="1"/>
  <c r="EO27" i="26"/>
  <c r="EP27" i="26" s="1"/>
  <c r="EQ27" i="26" s="1"/>
  <c r="ER27" i="26" s="1"/>
  <c r="ES27" i="26" s="1"/>
  <c r="ET27" i="26" s="1"/>
  <c r="EU27" i="26" s="1"/>
  <c r="EV27" i="26" s="1"/>
  <c r="EW27" i="26" s="1"/>
  <c r="EX27" i="26" s="1"/>
  <c r="EY27" i="26" s="1"/>
  <c r="EZ27" i="26" s="1"/>
  <c r="FA27" i="26" s="1"/>
  <c r="FB27" i="26" s="1"/>
  <c r="FC27" i="26" s="1"/>
  <c r="P27" i="26" s="1"/>
  <c r="DE88" i="26"/>
  <c r="DT88" i="26"/>
  <c r="CX88" i="26"/>
  <c r="DS88" i="26"/>
  <c r="DJ88" i="26"/>
  <c r="DG88" i="26"/>
  <c r="DV88" i="26"/>
  <c r="DB88" i="26"/>
  <c r="DO88" i="26"/>
  <c r="DN88" i="26"/>
  <c r="DC88" i="26"/>
  <c r="CV88" i="26"/>
  <c r="DQ88" i="26"/>
  <c r="DH88" i="26"/>
  <c r="DK88" i="26"/>
  <c r="DR88" i="26"/>
  <c r="CY88" i="26"/>
  <c r="CZ88" i="26"/>
  <c r="DM88" i="26"/>
  <c r="DL88" i="26"/>
  <c r="DA88" i="26"/>
  <c r="DX88" i="26"/>
  <c r="CU88" i="26"/>
  <c r="DZ88" i="26" s="1"/>
  <c r="EA88" i="26" s="1"/>
  <c r="EB88" i="26" s="1"/>
  <c r="EC88" i="26" s="1"/>
  <c r="ED88" i="26" s="1"/>
  <c r="EE88" i="26" s="1"/>
  <c r="EF88" i="26" s="1"/>
  <c r="EG88" i="26" s="1"/>
  <c r="EH88" i="26" s="1"/>
  <c r="EI88" i="26" s="1"/>
  <c r="EJ88" i="26" s="1"/>
  <c r="EK88" i="26" s="1"/>
  <c r="EL88" i="26" s="1"/>
  <c r="EM88" i="26" s="1"/>
  <c r="EN88" i="26" s="1"/>
  <c r="EO88" i="26" s="1"/>
  <c r="EP88" i="26" s="1"/>
  <c r="EQ88" i="26" s="1"/>
  <c r="ER88" i="26" s="1"/>
  <c r="ES88" i="26" s="1"/>
  <c r="ET88" i="26" s="1"/>
  <c r="DU88" i="26"/>
  <c r="DD88" i="26"/>
  <c r="DI88" i="26"/>
  <c r="DP88" i="26"/>
  <c r="CW88" i="26"/>
  <c r="DW88" i="26"/>
  <c r="DF88" i="26"/>
  <c r="DA76" i="26"/>
  <c r="DQ76" i="26"/>
  <c r="DV76" i="26"/>
  <c r="DD76" i="26"/>
  <c r="DI76" i="26"/>
  <c r="DP76" i="26"/>
  <c r="CW76" i="26"/>
  <c r="DU76" i="26"/>
  <c r="DK76" i="26"/>
  <c r="DH76" i="26"/>
  <c r="DE76" i="26"/>
  <c r="DT76" i="26"/>
  <c r="DW76" i="26"/>
  <c r="CX76" i="26"/>
  <c r="DG76" i="26"/>
  <c r="DJ76" i="26"/>
  <c r="CU76" i="26"/>
  <c r="DZ76" i="26" s="1"/>
  <c r="EA76" i="26" s="1"/>
  <c r="EB76" i="26" s="1"/>
  <c r="EC76" i="26" s="1"/>
  <c r="ED76" i="26" s="1"/>
  <c r="EE76" i="26" s="1"/>
  <c r="EF76" i="26" s="1"/>
  <c r="EG76" i="26" s="1"/>
  <c r="DX76" i="26"/>
  <c r="DO76" i="26"/>
  <c r="DB76" i="26"/>
  <c r="DC76" i="26"/>
  <c r="DN76" i="26"/>
  <c r="CV76" i="26"/>
  <c r="DS76" i="26"/>
  <c r="DF76" i="26"/>
  <c r="CY76" i="26"/>
  <c r="DR76" i="26"/>
  <c r="CZ76" i="26"/>
  <c r="DM76" i="26"/>
  <c r="DL76" i="26"/>
  <c r="DC96" i="26"/>
  <c r="DE96" i="26"/>
  <c r="DP96" i="26"/>
  <c r="DV96" i="26"/>
  <c r="CW96" i="26"/>
  <c r="DG96" i="26"/>
  <c r="DI96" i="26"/>
  <c r="DS96" i="26"/>
  <c r="DU96" i="26"/>
  <c r="CY96" i="26"/>
  <c r="DA96" i="26"/>
  <c r="DK96" i="26"/>
  <c r="DM96" i="26"/>
  <c r="DW96" i="26"/>
  <c r="CX96" i="26"/>
  <c r="DD96" i="26"/>
  <c r="DJ96" i="26"/>
  <c r="DO96" i="26"/>
  <c r="DQ96" i="26"/>
  <c r="CV96" i="26"/>
  <c r="DB96" i="26"/>
  <c r="DH96" i="26"/>
  <c r="DN96" i="26"/>
  <c r="DT96" i="26"/>
  <c r="CU96" i="26"/>
  <c r="DZ96" i="26" s="1"/>
  <c r="CZ96" i="26"/>
  <c r="DF96" i="26"/>
  <c r="DL96" i="26"/>
  <c r="DR96" i="26"/>
  <c r="DX96" i="26"/>
  <c r="EA63" i="26"/>
  <c r="EB63" i="26" s="1"/>
  <c r="EC63" i="26" s="1"/>
  <c r="ED63" i="26" s="1"/>
  <c r="EE63" i="26" s="1"/>
  <c r="EF63" i="26" s="1"/>
  <c r="EG63" i="26" s="1"/>
  <c r="EH63" i="26" s="1"/>
  <c r="EI63" i="26" s="1"/>
  <c r="EJ63" i="26" s="1"/>
  <c r="EK63" i="26" s="1"/>
  <c r="EL63" i="26" s="1"/>
  <c r="EM63" i="26" s="1"/>
  <c r="EN63" i="26" s="1"/>
  <c r="EO63" i="26" s="1"/>
  <c r="EP63" i="26" s="1"/>
  <c r="EQ63" i="26" s="1"/>
  <c r="ER63" i="26" s="1"/>
  <c r="ES63" i="26" s="1"/>
  <c r="ET63" i="26" s="1"/>
  <c r="EU63" i="26" s="1"/>
  <c r="EV63" i="26" s="1"/>
  <c r="EW63" i="26" s="1"/>
  <c r="EX63" i="26" s="1"/>
  <c r="EY63" i="26" s="1"/>
  <c r="EZ63" i="26" s="1"/>
  <c r="FA63" i="26" s="1"/>
  <c r="FB63" i="26" s="1"/>
  <c r="FC63" i="26" s="1"/>
  <c r="P63" i="26" s="1"/>
  <c r="EH50" i="26"/>
  <c r="EI50" i="26" s="1"/>
  <c r="EJ50" i="26" s="1"/>
  <c r="EK50" i="26" s="1"/>
  <c r="EL50" i="26" s="1"/>
  <c r="EM50" i="26" s="1"/>
  <c r="EN50" i="26" s="1"/>
  <c r="EO50" i="26" s="1"/>
  <c r="EP50" i="26" s="1"/>
  <c r="EQ50" i="26" s="1"/>
  <c r="ER50" i="26" s="1"/>
  <c r="ES50" i="26" s="1"/>
  <c r="ET50" i="26" s="1"/>
  <c r="EU50" i="26" s="1"/>
  <c r="EV50" i="26" s="1"/>
  <c r="EW50" i="26" s="1"/>
  <c r="EX50" i="26" s="1"/>
  <c r="EY50" i="26" s="1"/>
  <c r="EZ50" i="26" s="1"/>
  <c r="FA50" i="26" s="1"/>
  <c r="FB50" i="26" s="1"/>
  <c r="FC50" i="26" s="1"/>
  <c r="P50" i="26" s="1"/>
  <c r="DZ58" i="26"/>
  <c r="EA58" i="26" s="1"/>
  <c r="EB58" i="26" s="1"/>
  <c r="EC58" i="26" s="1"/>
  <c r="ED58" i="26" s="1"/>
  <c r="EE58" i="26" s="1"/>
  <c r="EF58" i="26" s="1"/>
  <c r="EG58" i="26" s="1"/>
  <c r="EH58" i="26" s="1"/>
  <c r="EI58" i="26" s="1"/>
  <c r="EJ58" i="26" s="1"/>
  <c r="EK58" i="26" s="1"/>
  <c r="EL58" i="26" s="1"/>
  <c r="EM58" i="26" s="1"/>
  <c r="EN58" i="26" s="1"/>
  <c r="EO58" i="26" s="1"/>
  <c r="EP58" i="26" s="1"/>
  <c r="EQ58" i="26" s="1"/>
  <c r="ER58" i="26" s="1"/>
  <c r="ES58" i="26" s="1"/>
  <c r="ET58" i="26" s="1"/>
  <c r="EU58" i="26" s="1"/>
  <c r="EV58" i="26" s="1"/>
  <c r="EW58" i="26" s="1"/>
  <c r="EX58" i="26" s="1"/>
  <c r="EY58" i="26" s="1"/>
  <c r="EZ58" i="26" s="1"/>
  <c r="FA58" i="26" s="1"/>
  <c r="FB58" i="26" s="1"/>
  <c r="FC58" i="26" s="1"/>
  <c r="P58" i="26" s="1"/>
  <c r="CW59" i="26"/>
  <c r="CU59" i="26"/>
  <c r="DZ59" i="26" s="1"/>
  <c r="EA59" i="26" s="1"/>
  <c r="EB59" i="26" s="1"/>
  <c r="EC59" i="26" s="1"/>
  <c r="DL59" i="26"/>
  <c r="DN59" i="26"/>
  <c r="DA59" i="26"/>
  <c r="CY59" i="26"/>
  <c r="DX59" i="26"/>
  <c r="DU59" i="26"/>
  <c r="DS59" i="26"/>
  <c r="DM59" i="26"/>
  <c r="DT59" i="26"/>
  <c r="DQ59" i="26"/>
  <c r="DG59" i="26"/>
  <c r="DB59" i="26"/>
  <c r="DE59" i="26"/>
  <c r="CX59" i="26"/>
  <c r="DI59" i="26"/>
  <c r="CZ59" i="26"/>
  <c r="DJ59" i="26"/>
  <c r="DK59" i="26"/>
  <c r="CV59" i="26"/>
  <c r="DF59" i="26"/>
  <c r="DW59" i="26"/>
  <c r="DH59" i="26"/>
  <c r="DR59" i="26"/>
  <c r="DC59" i="26"/>
  <c r="DD59" i="26"/>
  <c r="DV59" i="26"/>
  <c r="DO59" i="26"/>
  <c r="DP59" i="26"/>
  <c r="DW66" i="26"/>
  <c r="DB66" i="26"/>
  <c r="DD66" i="26"/>
  <c r="DQ66" i="26"/>
  <c r="DO66" i="26"/>
  <c r="DJ66" i="26"/>
  <c r="DL66" i="26"/>
  <c r="DA66" i="26"/>
  <c r="CY66" i="26"/>
  <c r="CV66" i="26"/>
  <c r="DI66" i="26"/>
  <c r="DG66" i="26"/>
  <c r="DR66" i="26"/>
  <c r="DT66" i="26"/>
  <c r="DM66" i="26"/>
  <c r="DK66" i="26"/>
  <c r="DN66" i="26"/>
  <c r="DP66" i="26"/>
  <c r="DU66" i="26"/>
  <c r="DC66" i="26"/>
  <c r="CX66" i="26"/>
  <c r="DH66" i="26"/>
  <c r="DE66" i="26"/>
  <c r="CU66" i="26"/>
  <c r="DZ66" i="26" s="1"/>
  <c r="EA66" i="26" s="1"/>
  <c r="EB66" i="26" s="1"/>
  <c r="EC66" i="26" s="1"/>
  <c r="ED66" i="26" s="1"/>
  <c r="EE66" i="26" s="1"/>
  <c r="EF66" i="26" s="1"/>
  <c r="EG66" i="26" s="1"/>
  <c r="EH66" i="26" s="1"/>
  <c r="EI66" i="26" s="1"/>
  <c r="EJ66" i="26" s="1"/>
  <c r="EK66" i="26" s="1"/>
  <c r="EL66" i="26" s="1"/>
  <c r="EM66" i="26" s="1"/>
  <c r="EN66" i="26" s="1"/>
  <c r="EO66" i="26" s="1"/>
  <c r="EP66" i="26" s="1"/>
  <c r="EQ66" i="26" s="1"/>
  <c r="ER66" i="26" s="1"/>
  <c r="ES66" i="26" s="1"/>
  <c r="ET66" i="26" s="1"/>
  <c r="EU66" i="26" s="1"/>
  <c r="EV66" i="26" s="1"/>
  <c r="EW66" i="26" s="1"/>
  <c r="EX66" i="26" s="1"/>
  <c r="EY66" i="26" s="1"/>
  <c r="EZ66" i="26" s="1"/>
  <c r="FA66" i="26" s="1"/>
  <c r="FB66" i="26" s="1"/>
  <c r="FC66" i="26" s="1"/>
  <c r="P66" i="26" s="1"/>
  <c r="DF66" i="26"/>
  <c r="DX66" i="26"/>
  <c r="CW66" i="26"/>
  <c r="DV66" i="26"/>
  <c r="DS66" i="26"/>
  <c r="CZ66" i="26"/>
  <c r="EA57" i="26"/>
  <c r="EB57" i="26" s="1"/>
  <c r="EC57" i="26" s="1"/>
  <c r="ED57" i="26" s="1"/>
  <c r="EE57" i="26" s="1"/>
  <c r="EF57" i="26" s="1"/>
  <c r="EG57" i="26" s="1"/>
  <c r="EH57" i="26" s="1"/>
  <c r="EI57" i="26" s="1"/>
  <c r="EJ57" i="26" s="1"/>
  <c r="EK57" i="26" s="1"/>
  <c r="EL57" i="26" s="1"/>
  <c r="EM57" i="26" s="1"/>
  <c r="EN57" i="26" s="1"/>
  <c r="EO57" i="26" s="1"/>
  <c r="EP57" i="26" s="1"/>
  <c r="EQ57" i="26" s="1"/>
  <c r="ER57" i="26" s="1"/>
  <c r="ES57" i="26" s="1"/>
  <c r="ET57" i="26" s="1"/>
  <c r="EU57" i="26" s="1"/>
  <c r="EV57" i="26" s="1"/>
  <c r="EW57" i="26" s="1"/>
  <c r="EX57" i="26" s="1"/>
  <c r="EY57" i="26" s="1"/>
  <c r="EZ57" i="26" s="1"/>
  <c r="FA57" i="26" s="1"/>
  <c r="FB57" i="26" s="1"/>
  <c r="FC57" i="26" s="1"/>
  <c r="P57" i="26" s="1"/>
  <c r="DK33" i="26"/>
  <c r="DU33" i="26"/>
  <c r="CZ33" i="26"/>
  <c r="DB33" i="26"/>
  <c r="DC33" i="26"/>
  <c r="DM33" i="26"/>
  <c r="DH33" i="26"/>
  <c r="DJ33" i="26"/>
  <c r="DE33" i="26"/>
  <c r="DR33" i="26"/>
  <c r="DS33" i="26"/>
  <c r="CW33" i="26"/>
  <c r="CU33" i="26"/>
  <c r="DZ33" i="26" s="1"/>
  <c r="EA33" i="26" s="1"/>
  <c r="EB33" i="26" s="1"/>
  <c r="EC33" i="26" s="1"/>
  <c r="ED33" i="26" s="1"/>
  <c r="EE33" i="26" s="1"/>
  <c r="EF33" i="26" s="1"/>
  <c r="EG33" i="26" s="1"/>
  <c r="EH33" i="26" s="1"/>
  <c r="DP33" i="26"/>
  <c r="DX33" i="26"/>
  <c r="DW33" i="26"/>
  <c r="DQ33" i="26"/>
  <c r="DT33" i="26"/>
  <c r="DV33" i="26"/>
  <c r="DO33" i="26"/>
  <c r="DI33" i="26"/>
  <c r="CX33" i="26"/>
  <c r="DG33" i="26"/>
  <c r="DA33" i="26"/>
  <c r="DD33" i="26"/>
  <c r="DF33" i="26"/>
  <c r="CY33" i="26"/>
  <c r="CV33" i="26"/>
  <c r="DL33" i="26"/>
  <c r="DN33" i="26"/>
  <c r="EA46" i="26"/>
  <c r="EB46" i="26" s="1"/>
  <c r="EC46" i="26" s="1"/>
  <c r="ED46" i="26" s="1"/>
  <c r="EE46" i="26" s="1"/>
  <c r="EF46" i="26" s="1"/>
  <c r="EG46" i="26" s="1"/>
  <c r="EH46" i="26" s="1"/>
  <c r="EI46" i="26" s="1"/>
  <c r="EJ46" i="26" s="1"/>
  <c r="EK46" i="26" s="1"/>
  <c r="EL46" i="26" s="1"/>
  <c r="EM46" i="26" s="1"/>
  <c r="EN46" i="26" s="1"/>
  <c r="EO46" i="26" s="1"/>
  <c r="EP46" i="26" s="1"/>
  <c r="EQ46" i="26" s="1"/>
  <c r="ER46" i="26" s="1"/>
  <c r="ES46" i="26" s="1"/>
  <c r="ET46" i="26" s="1"/>
  <c r="EU46" i="26" s="1"/>
  <c r="EV46" i="26" s="1"/>
  <c r="EW46" i="26" s="1"/>
  <c r="EX46" i="26" s="1"/>
  <c r="EY46" i="26" s="1"/>
  <c r="EZ46" i="26" s="1"/>
  <c r="FA46" i="26" s="1"/>
  <c r="FB46" i="26" s="1"/>
  <c r="FC46" i="26" s="1"/>
  <c r="P46" i="26" s="1"/>
  <c r="DB89" i="26"/>
  <c r="DW89" i="26"/>
  <c r="DK89" i="26"/>
  <c r="DS89" i="26"/>
  <c r="DH89" i="26"/>
  <c r="CY89" i="26"/>
  <c r="DF89" i="26"/>
  <c r="DL89" i="26"/>
  <c r="DP89" i="26"/>
  <c r="DI89" i="26"/>
  <c r="DM89" i="26"/>
  <c r="DU89" i="26"/>
  <c r="CU89" i="26"/>
  <c r="DZ89" i="26" s="1"/>
  <c r="EA89" i="26" s="1"/>
  <c r="DO89" i="26"/>
  <c r="DD89" i="26"/>
  <c r="DC89" i="26"/>
  <c r="CZ89" i="26"/>
  <c r="DV89" i="26"/>
  <c r="CX89" i="26"/>
  <c r="DJ89" i="26"/>
  <c r="DA89" i="26"/>
  <c r="CW89" i="26"/>
  <c r="DE89" i="26"/>
  <c r="DR89" i="26"/>
  <c r="DG89" i="26"/>
  <c r="DT89" i="26"/>
  <c r="CV89" i="26"/>
  <c r="DX89" i="26"/>
  <c r="DQ89" i="26"/>
  <c r="DN89" i="26"/>
  <c r="DX100" i="26"/>
  <c r="DC100" i="26"/>
  <c r="DE100" i="26"/>
  <c r="DP100" i="26"/>
  <c r="DV100" i="26"/>
  <c r="CW100" i="26"/>
  <c r="DG100" i="26"/>
  <c r="DI100" i="26"/>
  <c r="DS100" i="26"/>
  <c r="DU100" i="26"/>
  <c r="CY100" i="26"/>
  <c r="DA100" i="26"/>
  <c r="DK100" i="26"/>
  <c r="DM100" i="26"/>
  <c r="DW100" i="26"/>
  <c r="CX100" i="26"/>
  <c r="DD100" i="26"/>
  <c r="DJ100" i="26"/>
  <c r="DO100" i="26"/>
  <c r="DQ100" i="26"/>
  <c r="CV100" i="26"/>
  <c r="DB100" i="26"/>
  <c r="DH100" i="26"/>
  <c r="DN100" i="26"/>
  <c r="DT100" i="26"/>
  <c r="CU100" i="26"/>
  <c r="DZ100" i="26" s="1"/>
  <c r="CZ100" i="26"/>
  <c r="DF100" i="26"/>
  <c r="DL100" i="26"/>
  <c r="DR100" i="26"/>
  <c r="EA73" i="26"/>
  <c r="EB73" i="26" s="1"/>
  <c r="EC73" i="26" s="1"/>
  <c r="ED73" i="26" s="1"/>
  <c r="EE73" i="26" s="1"/>
  <c r="EF73" i="26" s="1"/>
  <c r="EG73" i="26" s="1"/>
  <c r="EH73" i="26" s="1"/>
  <c r="EI73" i="26" s="1"/>
  <c r="EJ73" i="26" s="1"/>
  <c r="EK73" i="26" s="1"/>
  <c r="EL73" i="26" s="1"/>
  <c r="EM73" i="26" s="1"/>
  <c r="EN73" i="26" s="1"/>
  <c r="EO73" i="26" s="1"/>
  <c r="EP73" i="26" s="1"/>
  <c r="EQ73" i="26" s="1"/>
  <c r="ER73" i="26" s="1"/>
  <c r="ES73" i="26" s="1"/>
  <c r="ET73" i="26" s="1"/>
  <c r="EU73" i="26" s="1"/>
  <c r="EV73" i="26" s="1"/>
  <c r="EW73" i="26" s="1"/>
  <c r="EX73" i="26" s="1"/>
  <c r="EY73" i="26" s="1"/>
  <c r="EZ73" i="26" s="1"/>
  <c r="FA73" i="26" s="1"/>
  <c r="FB73" i="26" s="1"/>
  <c r="FC73" i="26" s="1"/>
  <c r="P73" i="26" s="1"/>
  <c r="CU64" i="26"/>
  <c r="DZ64" i="26" s="1"/>
  <c r="EA64" i="26" s="1"/>
  <c r="EB64" i="26" s="1"/>
  <c r="EC64" i="26" s="1"/>
  <c r="ED64" i="26" s="1"/>
  <c r="EE64" i="26" s="1"/>
  <c r="EF64" i="26" s="1"/>
  <c r="EG64" i="26" s="1"/>
  <c r="EH64" i="26" s="1"/>
  <c r="EI64" i="26" s="1"/>
  <c r="EJ64" i="26" s="1"/>
  <c r="EK64" i="26" s="1"/>
  <c r="EL64" i="26" s="1"/>
  <c r="EM64" i="26" s="1"/>
  <c r="EN64" i="26" s="1"/>
  <c r="EO64" i="26" s="1"/>
  <c r="EP64" i="26" s="1"/>
  <c r="EQ64" i="26" s="1"/>
  <c r="ER64" i="26" s="1"/>
  <c r="ES64" i="26" s="1"/>
  <c r="ET64" i="26" s="1"/>
  <c r="EU64" i="26" s="1"/>
  <c r="EV64" i="26" s="1"/>
  <c r="EW64" i="26" s="1"/>
  <c r="EX64" i="26" s="1"/>
  <c r="EY64" i="26" s="1"/>
  <c r="EZ64" i="26" s="1"/>
  <c r="FA64" i="26" s="1"/>
  <c r="FB64" i="26" s="1"/>
  <c r="FC64" i="26" s="1"/>
  <c r="P64" i="26" s="1"/>
  <c r="DE64" i="26"/>
  <c r="DR64" i="26"/>
  <c r="DT64" i="26"/>
  <c r="CX64" i="26"/>
  <c r="DO64" i="26"/>
  <c r="DF64" i="26"/>
  <c r="DK64" i="26"/>
  <c r="DU64" i="26"/>
  <c r="DB64" i="26"/>
  <c r="DD64" i="26"/>
  <c r="DG64" i="26"/>
  <c r="CZ64" i="26"/>
  <c r="DQ64" i="26"/>
  <c r="DH64" i="26"/>
  <c r="CV64" i="26"/>
  <c r="DN64" i="26"/>
  <c r="DV64" i="26"/>
  <c r="DM64" i="26"/>
  <c r="DL64" i="26"/>
  <c r="DP64" i="26"/>
  <c r="DX64" i="26"/>
  <c r="DS64" i="26"/>
  <c r="CW64" i="26"/>
  <c r="DW64" i="26"/>
  <c r="CY64" i="26"/>
  <c r="DC64" i="26"/>
  <c r="DJ64" i="26"/>
  <c r="DI64" i="26"/>
  <c r="DA64" i="26"/>
  <c r="DX69" i="26"/>
  <c r="DV69" i="26"/>
  <c r="CY69" i="26"/>
  <c r="DA69" i="26"/>
  <c r="DL69" i="26"/>
  <c r="DJ69" i="26"/>
  <c r="CW69" i="26"/>
  <c r="DP69" i="26"/>
  <c r="DN69" i="26"/>
  <c r="DG69" i="26"/>
  <c r="DI69" i="26"/>
  <c r="DD69" i="26"/>
  <c r="DB69" i="26"/>
  <c r="DC69" i="26"/>
  <c r="DE69" i="26"/>
  <c r="DH69" i="26"/>
  <c r="DF69" i="26"/>
  <c r="DO69" i="26"/>
  <c r="DQ69" i="26"/>
  <c r="CV69" i="26"/>
  <c r="CU69" i="26"/>
  <c r="DZ69" i="26" s="1"/>
  <c r="DK69" i="26"/>
  <c r="DM69" i="26"/>
  <c r="CZ69" i="26"/>
  <c r="CX69" i="26"/>
  <c r="DW69" i="26"/>
  <c r="DT69" i="26"/>
  <c r="DR69" i="26"/>
  <c r="DS69" i="26"/>
  <c r="DU69" i="26"/>
  <c r="CU60" i="26"/>
  <c r="DZ60" i="26" s="1"/>
  <c r="EA60" i="26" s="1"/>
  <c r="EB60" i="26" s="1"/>
  <c r="EC60" i="26" s="1"/>
  <c r="ED60" i="26" s="1"/>
  <c r="EE60" i="26" s="1"/>
  <c r="EF60" i="26" s="1"/>
  <c r="EG60" i="26" s="1"/>
  <c r="EH60" i="26" s="1"/>
  <c r="EI60" i="26" s="1"/>
  <c r="EJ60" i="26" s="1"/>
  <c r="EK60" i="26" s="1"/>
  <c r="EL60" i="26" s="1"/>
  <c r="EM60" i="26" s="1"/>
  <c r="EN60" i="26" s="1"/>
  <c r="EO60" i="26" s="1"/>
  <c r="EP60" i="26" s="1"/>
  <c r="EQ60" i="26" s="1"/>
  <c r="ER60" i="26" s="1"/>
  <c r="ES60" i="26" s="1"/>
  <c r="ET60" i="26" s="1"/>
  <c r="EU60" i="26" s="1"/>
  <c r="EV60" i="26" s="1"/>
  <c r="EW60" i="26" s="1"/>
  <c r="EX60" i="26" s="1"/>
  <c r="EY60" i="26" s="1"/>
  <c r="EZ60" i="26" s="1"/>
  <c r="FA60" i="26" s="1"/>
  <c r="FB60" i="26" s="1"/>
  <c r="FC60" i="26" s="1"/>
  <c r="P60" i="26" s="1"/>
  <c r="CW60" i="26"/>
  <c r="DC60" i="26"/>
  <c r="DS60" i="26"/>
  <c r="DN60" i="26"/>
  <c r="DI60" i="26"/>
  <c r="DF60" i="26"/>
  <c r="DQ60" i="26"/>
  <c r="DL60" i="26"/>
  <c r="DM60" i="26"/>
  <c r="DE60" i="26"/>
  <c r="DU60" i="26"/>
  <c r="CX60" i="26"/>
  <c r="DX60" i="26"/>
  <c r="CY60" i="26"/>
  <c r="CV60" i="26"/>
  <c r="DD60" i="26"/>
  <c r="DT60" i="26"/>
  <c r="DP60" i="26"/>
  <c r="DG60" i="26"/>
  <c r="DH60" i="26"/>
  <c r="DO60" i="26"/>
  <c r="DJ60" i="26"/>
  <c r="DK60" i="26"/>
  <c r="DB60" i="26"/>
  <c r="DR60" i="26"/>
  <c r="CZ60" i="26"/>
  <c r="DW60" i="26"/>
  <c r="DV60" i="26"/>
  <c r="DA60" i="26"/>
  <c r="DQ7" i="26"/>
  <c r="DN7" i="26"/>
  <c r="DO7" i="26"/>
  <c r="DL7" i="26"/>
  <c r="DM7" i="26"/>
  <c r="DJ7" i="26"/>
  <c r="DS7" i="26"/>
  <c r="DP7" i="26"/>
  <c r="DI7" i="26"/>
  <c r="DF7" i="26"/>
  <c r="DG7" i="26"/>
  <c r="DD7" i="26"/>
  <c r="DE7" i="26"/>
  <c r="DB7" i="26"/>
  <c r="DK7" i="26"/>
  <c r="DH7" i="26"/>
  <c r="DA7" i="26"/>
  <c r="CX7" i="26"/>
  <c r="CY7" i="26"/>
  <c r="CV7" i="26"/>
  <c r="CW7" i="26"/>
  <c r="CU7" i="26"/>
  <c r="DZ7" i="26" s="1"/>
  <c r="EA7" i="26" s="1"/>
  <c r="EB7" i="26" s="1"/>
  <c r="EC7" i="26" s="1"/>
  <c r="DC7" i="26"/>
  <c r="CZ7" i="26"/>
  <c r="DV7" i="26"/>
  <c r="DW7" i="26"/>
  <c r="DT7" i="26"/>
  <c r="DU7" i="26"/>
  <c r="DR7" i="26"/>
  <c r="DX7" i="26"/>
  <c r="ED7" i="26" l="1"/>
  <c r="EE7" i="26" s="1"/>
  <c r="EF7" i="26" s="1"/>
  <c r="EG7" i="26" s="1"/>
  <c r="EH7" i="26" s="1"/>
  <c r="EI7" i="26" s="1"/>
  <c r="EJ7" i="26" s="1"/>
  <c r="EK7" i="26" s="1"/>
  <c r="EL7" i="26" s="1"/>
  <c r="EM7" i="26" s="1"/>
  <c r="EN7" i="26" s="1"/>
  <c r="EO7" i="26" s="1"/>
  <c r="EP7" i="26" s="1"/>
  <c r="EQ7" i="26" s="1"/>
  <c r="ER7" i="26" s="1"/>
  <c r="ES7" i="26" s="1"/>
  <c r="ET7" i="26" s="1"/>
  <c r="EU7" i="26" s="1"/>
  <c r="EV7" i="26" s="1"/>
  <c r="EW7" i="26" s="1"/>
  <c r="EX7" i="26" s="1"/>
  <c r="EY7" i="26" s="1"/>
  <c r="EZ7" i="26" s="1"/>
  <c r="FA7" i="26" s="1"/>
  <c r="FB7" i="26" s="1"/>
  <c r="FC7" i="26" s="1"/>
  <c r="P7" i="26" s="1"/>
  <c r="EC6" i="26"/>
  <c r="ED6" i="26" s="1"/>
  <c r="EE6" i="26" s="1"/>
  <c r="EF6" i="26" s="1"/>
  <c r="EG6" i="26" s="1"/>
  <c r="EH6" i="26" s="1"/>
  <c r="EI6" i="26" s="1"/>
  <c r="EJ6" i="26" s="1"/>
  <c r="EK6" i="26" s="1"/>
  <c r="EL6" i="26" s="1"/>
  <c r="EM6" i="26" s="1"/>
  <c r="EN6" i="26" s="1"/>
  <c r="EO6" i="26" s="1"/>
  <c r="EP6" i="26" s="1"/>
  <c r="EQ6" i="26" s="1"/>
  <c r="ER6" i="26" s="1"/>
  <c r="ES6" i="26" s="1"/>
  <c r="ET6" i="26" s="1"/>
  <c r="EU6" i="26" s="1"/>
  <c r="EV6" i="26" s="1"/>
  <c r="EW6" i="26" s="1"/>
  <c r="EX6" i="26" s="1"/>
  <c r="EY6" i="26" s="1"/>
  <c r="EZ6" i="26" s="1"/>
  <c r="FA6" i="26" s="1"/>
  <c r="FB6" i="26" s="1"/>
  <c r="FC6" i="26" s="1"/>
  <c r="P6" i="26" s="1"/>
  <c r="EA70" i="26"/>
  <c r="EB70" i="26" s="1"/>
  <c r="EC70" i="26" s="1"/>
  <c r="ED70" i="26" s="1"/>
  <c r="EE70" i="26" s="1"/>
  <c r="EF70" i="26" s="1"/>
  <c r="EG70" i="26" s="1"/>
  <c r="EH70" i="26" s="1"/>
  <c r="EI70" i="26" s="1"/>
  <c r="EJ70" i="26" s="1"/>
  <c r="EK70" i="26" s="1"/>
  <c r="EL70" i="26" s="1"/>
  <c r="EM70" i="26" s="1"/>
  <c r="EN70" i="26" s="1"/>
  <c r="EO70" i="26" s="1"/>
  <c r="EP70" i="26" s="1"/>
  <c r="EQ70" i="26" s="1"/>
  <c r="ER70" i="26" s="1"/>
  <c r="ES70" i="26" s="1"/>
  <c r="ET70" i="26" s="1"/>
  <c r="EU70" i="26" s="1"/>
  <c r="EV70" i="26" s="1"/>
  <c r="EW70" i="26" s="1"/>
  <c r="EX70" i="26" s="1"/>
  <c r="EY70" i="26" s="1"/>
  <c r="EZ70" i="26" s="1"/>
  <c r="FA70" i="26" s="1"/>
  <c r="FB70" i="26" s="1"/>
  <c r="FC70" i="26" s="1"/>
  <c r="P70" i="26" s="1"/>
  <c r="EA92" i="26"/>
  <c r="EB92" i="26" s="1"/>
  <c r="EC92" i="26" s="1"/>
  <c r="ED92" i="26" s="1"/>
  <c r="EE92" i="26" s="1"/>
  <c r="EF92" i="26" s="1"/>
  <c r="EG92" i="26" s="1"/>
  <c r="EH92" i="26" s="1"/>
  <c r="EI92" i="26" s="1"/>
  <c r="EJ92" i="26" s="1"/>
  <c r="EK92" i="26" s="1"/>
  <c r="EL92" i="26" s="1"/>
  <c r="EM92" i="26" s="1"/>
  <c r="EN92" i="26" s="1"/>
  <c r="EO92" i="26" s="1"/>
  <c r="EP92" i="26" s="1"/>
  <c r="EQ92" i="26" s="1"/>
  <c r="ER92" i="26" s="1"/>
  <c r="ES92" i="26" s="1"/>
  <c r="ET92" i="26" s="1"/>
  <c r="EU92" i="26" s="1"/>
  <c r="EV92" i="26" s="1"/>
  <c r="EW92" i="26" s="1"/>
  <c r="EX92" i="26" s="1"/>
  <c r="EY92" i="26" s="1"/>
  <c r="EZ92" i="26" s="1"/>
  <c r="FA92" i="26" s="1"/>
  <c r="FB92" i="26" s="1"/>
  <c r="FC92" i="26" s="1"/>
  <c r="P92" i="26" s="1"/>
  <c r="EI33" i="26"/>
  <c r="EJ33" i="26" s="1"/>
  <c r="EK33" i="26" s="1"/>
  <c r="EL33" i="26" s="1"/>
  <c r="EM33" i="26" s="1"/>
  <c r="EN33" i="26" s="1"/>
  <c r="EO33" i="26" s="1"/>
  <c r="EP33" i="26" s="1"/>
  <c r="EQ33" i="26" s="1"/>
  <c r="ER33" i="26" s="1"/>
  <c r="ES33" i="26" s="1"/>
  <c r="ET33" i="26" s="1"/>
  <c r="EU33" i="26" s="1"/>
  <c r="EV33" i="26" s="1"/>
  <c r="EW33" i="26" s="1"/>
  <c r="EX33" i="26" s="1"/>
  <c r="EY33" i="26" s="1"/>
  <c r="EZ33" i="26" s="1"/>
  <c r="FA33" i="26" s="1"/>
  <c r="FB33" i="26" s="1"/>
  <c r="FC33" i="26" s="1"/>
  <c r="P33" i="26" s="1"/>
  <c r="ED59" i="26"/>
  <c r="EE59" i="26" s="1"/>
  <c r="EF59" i="26" s="1"/>
  <c r="EG59" i="26" s="1"/>
  <c r="EH59" i="26" s="1"/>
  <c r="EI59" i="26" s="1"/>
  <c r="EJ59" i="26" s="1"/>
  <c r="EK59" i="26" s="1"/>
  <c r="EL59" i="26" s="1"/>
  <c r="EM59" i="26" s="1"/>
  <c r="EN59" i="26" s="1"/>
  <c r="EO59" i="26" s="1"/>
  <c r="EP59" i="26" s="1"/>
  <c r="EQ59" i="26" s="1"/>
  <c r="ER59" i="26" s="1"/>
  <c r="ES59" i="26" s="1"/>
  <c r="ET59" i="26" s="1"/>
  <c r="EU59" i="26" s="1"/>
  <c r="EV59" i="26" s="1"/>
  <c r="EW59" i="26" s="1"/>
  <c r="EX59" i="26" s="1"/>
  <c r="EY59" i="26" s="1"/>
  <c r="EZ59" i="26" s="1"/>
  <c r="FA59" i="26" s="1"/>
  <c r="FB59" i="26" s="1"/>
  <c r="FC59" i="26" s="1"/>
  <c r="P59" i="26" s="1"/>
  <c r="EH76" i="26"/>
  <c r="EI76" i="26" s="1"/>
  <c r="EJ76" i="26" s="1"/>
  <c r="EK76" i="26" s="1"/>
  <c r="EL76" i="26" s="1"/>
  <c r="EM76" i="26" s="1"/>
  <c r="EN76" i="26" s="1"/>
  <c r="EO76" i="26" s="1"/>
  <c r="EP76" i="26" s="1"/>
  <c r="EQ76" i="26" s="1"/>
  <c r="ER76" i="26" s="1"/>
  <c r="ES76" i="26" s="1"/>
  <c r="ET76" i="26" s="1"/>
  <c r="EU76" i="26" s="1"/>
  <c r="EV76" i="26" s="1"/>
  <c r="EW76" i="26" s="1"/>
  <c r="EX76" i="26" s="1"/>
  <c r="EY76" i="26" s="1"/>
  <c r="EZ76" i="26" s="1"/>
  <c r="FA76" i="26" s="1"/>
  <c r="FB76" i="26" s="1"/>
  <c r="FC76" i="26" s="1"/>
  <c r="P76" i="26" s="1"/>
  <c r="EU88" i="26"/>
  <c r="EV88" i="26" s="1"/>
  <c r="EW88" i="26" s="1"/>
  <c r="EX88" i="26" s="1"/>
  <c r="EY88" i="26" s="1"/>
  <c r="EZ88" i="26" s="1"/>
  <c r="FA88" i="26" s="1"/>
  <c r="FB88" i="26" s="1"/>
  <c r="FC88" i="26" s="1"/>
  <c r="P88" i="26" s="1"/>
  <c r="EB78" i="26"/>
  <c r="EC78" i="26" s="1"/>
  <c r="ED78" i="26" s="1"/>
  <c r="EE78" i="26" s="1"/>
  <c r="EF78" i="26" s="1"/>
  <c r="EG78" i="26" s="1"/>
  <c r="EH78" i="26" s="1"/>
  <c r="EI78" i="26" s="1"/>
  <c r="EJ78" i="26" s="1"/>
  <c r="EK78" i="26" s="1"/>
  <c r="EL78" i="26" s="1"/>
  <c r="EM78" i="26" s="1"/>
  <c r="EN78" i="26" s="1"/>
  <c r="EO78" i="26" s="1"/>
  <c r="EP78" i="26" s="1"/>
  <c r="EQ78" i="26" s="1"/>
  <c r="ER78" i="26" s="1"/>
  <c r="ES78" i="26" s="1"/>
  <c r="ET78" i="26" s="1"/>
  <c r="EU78" i="26" s="1"/>
  <c r="EV78" i="26" s="1"/>
  <c r="EW78" i="26" s="1"/>
  <c r="EX78" i="26" s="1"/>
  <c r="EY78" i="26" s="1"/>
  <c r="EZ78" i="26" s="1"/>
  <c r="FA78" i="26" s="1"/>
  <c r="FB78" i="26" s="1"/>
  <c r="FC78" i="26" s="1"/>
  <c r="P78" i="26" s="1"/>
  <c r="EC80" i="26"/>
  <c r="ED80" i="26" s="1"/>
  <c r="EE80" i="26" s="1"/>
  <c r="EF80" i="26" s="1"/>
  <c r="EG80" i="26" s="1"/>
  <c r="EH80" i="26" s="1"/>
  <c r="EI80" i="26" s="1"/>
  <c r="EJ80" i="26" s="1"/>
  <c r="EK80" i="26" s="1"/>
  <c r="EL80" i="26" s="1"/>
  <c r="EM80" i="26" s="1"/>
  <c r="EN80" i="26" s="1"/>
  <c r="EO80" i="26" s="1"/>
  <c r="EP80" i="26" s="1"/>
  <c r="EQ80" i="26" s="1"/>
  <c r="ER80" i="26" s="1"/>
  <c r="ES80" i="26" s="1"/>
  <c r="ET80" i="26" s="1"/>
  <c r="EU80" i="26" s="1"/>
  <c r="EV80" i="26" s="1"/>
  <c r="EW80" i="26" s="1"/>
  <c r="EX80" i="26" s="1"/>
  <c r="EY80" i="26" s="1"/>
  <c r="EZ80" i="26" s="1"/>
  <c r="FA80" i="26" s="1"/>
  <c r="FB80" i="26" s="1"/>
  <c r="FC80" i="26" s="1"/>
  <c r="P80" i="26" s="1"/>
  <c r="EB89" i="26"/>
  <c r="EC89" i="26" s="1"/>
  <c r="ED89" i="26" s="1"/>
  <c r="EE89" i="26" s="1"/>
  <c r="EF89" i="26" s="1"/>
  <c r="EG89" i="26" s="1"/>
  <c r="EH89" i="26" s="1"/>
  <c r="EI89" i="26" s="1"/>
  <c r="EJ89" i="26" s="1"/>
  <c r="EK89" i="26" s="1"/>
  <c r="EL89" i="26" s="1"/>
  <c r="EM89" i="26" s="1"/>
  <c r="EN89" i="26" s="1"/>
  <c r="EO89" i="26" s="1"/>
  <c r="EP89" i="26" s="1"/>
  <c r="EQ89" i="26" s="1"/>
  <c r="ER89" i="26" s="1"/>
  <c r="ES89" i="26" s="1"/>
  <c r="ET89" i="26" s="1"/>
  <c r="EU89" i="26" s="1"/>
  <c r="EV89" i="26" s="1"/>
  <c r="EW89" i="26" s="1"/>
  <c r="EX89" i="26" s="1"/>
  <c r="EY89" i="26" s="1"/>
  <c r="EZ89" i="26" s="1"/>
  <c r="FA89" i="26" s="1"/>
  <c r="FB89" i="26" s="1"/>
  <c r="FC89" i="26" s="1"/>
  <c r="P89" i="26" s="1"/>
  <c r="EA68" i="26"/>
  <c r="EB68" i="26" s="1"/>
  <c r="EC68" i="26" s="1"/>
  <c r="ED68" i="26" s="1"/>
  <c r="EE68" i="26" s="1"/>
  <c r="EF68" i="26" s="1"/>
  <c r="EG68" i="26" s="1"/>
  <c r="EH68" i="26" s="1"/>
  <c r="EI68" i="26" s="1"/>
  <c r="EJ68" i="26" s="1"/>
  <c r="EK68" i="26" s="1"/>
  <c r="EL68" i="26" s="1"/>
  <c r="EM68" i="26" s="1"/>
  <c r="EN68" i="26" s="1"/>
  <c r="EO68" i="26" s="1"/>
  <c r="EP68" i="26" s="1"/>
  <c r="EQ68" i="26" s="1"/>
  <c r="ER68" i="26" s="1"/>
  <c r="ES68" i="26" s="1"/>
  <c r="ET68" i="26" s="1"/>
  <c r="EU68" i="26" s="1"/>
  <c r="EV68" i="26" s="1"/>
  <c r="EW68" i="26" s="1"/>
  <c r="EX68" i="26" s="1"/>
  <c r="EY68" i="26" s="1"/>
  <c r="EZ68" i="26" s="1"/>
  <c r="FA68" i="26" s="1"/>
  <c r="FB68" i="26" s="1"/>
  <c r="FC68" i="26" s="1"/>
  <c r="P68" i="26" s="1"/>
  <c r="EB84" i="26"/>
  <c r="EC84" i="26" s="1"/>
  <c r="ED84" i="26" s="1"/>
  <c r="EE84" i="26" s="1"/>
  <c r="EF84" i="26" s="1"/>
  <c r="EG84" i="26" s="1"/>
  <c r="EH84" i="26" s="1"/>
  <c r="EI84" i="26" s="1"/>
  <c r="EJ84" i="26" s="1"/>
  <c r="EK84" i="26" s="1"/>
  <c r="EL84" i="26" s="1"/>
  <c r="EM84" i="26" s="1"/>
  <c r="EN84" i="26" s="1"/>
  <c r="EO84" i="26" s="1"/>
  <c r="EP84" i="26" s="1"/>
  <c r="EQ84" i="26" s="1"/>
  <c r="ER84" i="26" s="1"/>
  <c r="ES84" i="26" s="1"/>
  <c r="ET84" i="26" s="1"/>
  <c r="EU84" i="26" s="1"/>
  <c r="EV84" i="26" s="1"/>
  <c r="EW84" i="26" s="1"/>
  <c r="EX84" i="26" s="1"/>
  <c r="EY84" i="26" s="1"/>
  <c r="EZ84" i="26" s="1"/>
  <c r="FA84" i="26" s="1"/>
  <c r="FB84" i="26" s="1"/>
  <c r="FC84" i="26" s="1"/>
  <c r="P84" i="26" s="1"/>
  <c r="EB65" i="26"/>
  <c r="EC65" i="26" s="1"/>
  <c r="ED65" i="26" s="1"/>
  <c r="EE65" i="26" s="1"/>
  <c r="EF65" i="26" s="1"/>
  <c r="EG65" i="26" s="1"/>
  <c r="EH65" i="26" s="1"/>
  <c r="EI65" i="26" s="1"/>
  <c r="EJ65" i="26" s="1"/>
  <c r="EK65" i="26" s="1"/>
  <c r="EL65" i="26" s="1"/>
  <c r="EM65" i="26" s="1"/>
  <c r="EN65" i="26" s="1"/>
  <c r="EO65" i="26" s="1"/>
  <c r="EP65" i="26" s="1"/>
  <c r="EQ65" i="26" s="1"/>
  <c r="ER65" i="26" s="1"/>
  <c r="ES65" i="26" s="1"/>
  <c r="ET65" i="26" s="1"/>
  <c r="EU65" i="26" s="1"/>
  <c r="EV65" i="26" s="1"/>
  <c r="EW65" i="26" s="1"/>
  <c r="EX65" i="26" s="1"/>
  <c r="EY65" i="26" s="1"/>
  <c r="EZ65" i="26" s="1"/>
  <c r="FA65" i="26" s="1"/>
  <c r="FB65" i="26" s="1"/>
  <c r="FC65" i="26" s="1"/>
  <c r="P65" i="26" s="1"/>
  <c r="EA75" i="26"/>
  <c r="EB75" i="26" s="1"/>
  <c r="EC75" i="26" s="1"/>
  <c r="ED75" i="26" s="1"/>
  <c r="EE75" i="26" s="1"/>
  <c r="EF75" i="26" s="1"/>
  <c r="EG75" i="26" s="1"/>
  <c r="EH75" i="26" s="1"/>
  <c r="EI75" i="26" s="1"/>
  <c r="EJ75" i="26" s="1"/>
  <c r="EK75" i="26" s="1"/>
  <c r="EL75" i="26" s="1"/>
  <c r="EM75" i="26" s="1"/>
  <c r="EN75" i="26" s="1"/>
  <c r="EO75" i="26" s="1"/>
  <c r="EP75" i="26" s="1"/>
  <c r="EQ75" i="26" s="1"/>
  <c r="ER75" i="26" s="1"/>
  <c r="ES75" i="26" s="1"/>
  <c r="ET75" i="26" s="1"/>
  <c r="EU75" i="26" s="1"/>
  <c r="EV75" i="26" s="1"/>
  <c r="EW75" i="26" s="1"/>
  <c r="EX75" i="26" s="1"/>
  <c r="EY75" i="26" s="1"/>
  <c r="EZ75" i="26" s="1"/>
  <c r="FA75" i="26" s="1"/>
  <c r="FB75" i="26" s="1"/>
  <c r="FC75" i="26" s="1"/>
  <c r="P75" i="26" s="1"/>
  <c r="EA69" i="26"/>
  <c r="EB69" i="26" s="1"/>
  <c r="EC69" i="26" s="1"/>
  <c r="ED69" i="26" s="1"/>
  <c r="EE69" i="26" s="1"/>
  <c r="EF69" i="26" s="1"/>
  <c r="EG69" i="26" s="1"/>
  <c r="EH69" i="26" s="1"/>
  <c r="EI69" i="26" s="1"/>
  <c r="EJ69" i="26" s="1"/>
  <c r="EK69" i="26" s="1"/>
  <c r="EL69" i="26" s="1"/>
  <c r="EM69" i="26" s="1"/>
  <c r="EN69" i="26" s="1"/>
  <c r="EO69" i="26" s="1"/>
  <c r="EP69" i="26" s="1"/>
  <c r="EQ69" i="26" s="1"/>
  <c r="ER69" i="26" s="1"/>
  <c r="ES69" i="26" s="1"/>
  <c r="ET69" i="26" s="1"/>
  <c r="EU69" i="26" s="1"/>
  <c r="EV69" i="26" s="1"/>
  <c r="EW69" i="26" s="1"/>
  <c r="EX69" i="26" s="1"/>
  <c r="EY69" i="26" s="1"/>
  <c r="EZ69" i="26" s="1"/>
  <c r="FA69" i="26" s="1"/>
  <c r="FB69" i="26" s="1"/>
  <c r="FC69" i="26" s="1"/>
  <c r="P69" i="26" s="1"/>
  <c r="EA100" i="26"/>
  <c r="EB100" i="26" s="1"/>
  <c r="EC100" i="26" s="1"/>
  <c r="ED100" i="26" s="1"/>
  <c r="EE100" i="26" s="1"/>
  <c r="EF100" i="26" s="1"/>
  <c r="EG100" i="26" s="1"/>
  <c r="EH100" i="26" s="1"/>
  <c r="EI100" i="26" s="1"/>
  <c r="EJ100" i="26" s="1"/>
  <c r="EK100" i="26" s="1"/>
  <c r="EL100" i="26" s="1"/>
  <c r="EM100" i="26" s="1"/>
  <c r="EN100" i="26" s="1"/>
  <c r="EO100" i="26" s="1"/>
  <c r="EP100" i="26" s="1"/>
  <c r="EQ100" i="26" s="1"/>
  <c r="ER100" i="26" s="1"/>
  <c r="ES100" i="26" s="1"/>
  <c r="ET100" i="26" s="1"/>
  <c r="EU100" i="26" s="1"/>
  <c r="EV100" i="26" s="1"/>
  <c r="EW100" i="26" s="1"/>
  <c r="EX100" i="26" s="1"/>
  <c r="EY100" i="26" s="1"/>
  <c r="EZ100" i="26" s="1"/>
  <c r="FA100" i="26" s="1"/>
  <c r="FB100" i="26" s="1"/>
  <c r="FC100" i="26" s="1"/>
  <c r="P100" i="26" s="1"/>
  <c r="EA96" i="26"/>
  <c r="EB96" i="26" s="1"/>
  <c r="EC96" i="26" s="1"/>
  <c r="ED96" i="26" s="1"/>
  <c r="EE96" i="26" s="1"/>
  <c r="EF96" i="26" s="1"/>
  <c r="EG96" i="26" s="1"/>
  <c r="EH96" i="26" s="1"/>
  <c r="EI96" i="26" s="1"/>
  <c r="EJ96" i="26" s="1"/>
  <c r="EK96" i="26" s="1"/>
  <c r="EL96" i="26" s="1"/>
  <c r="EM96" i="26" s="1"/>
  <c r="EN96" i="26" s="1"/>
  <c r="EO96" i="26" s="1"/>
  <c r="EP96" i="26" s="1"/>
  <c r="EQ96" i="26" s="1"/>
  <c r="ER96" i="26" s="1"/>
  <c r="ES96" i="26" s="1"/>
  <c r="ET96" i="26" s="1"/>
  <c r="EU96" i="26" s="1"/>
  <c r="EV96" i="26" s="1"/>
  <c r="EW96" i="26" s="1"/>
  <c r="EX96" i="26" s="1"/>
  <c r="EY96" i="26" s="1"/>
  <c r="EZ96" i="26" s="1"/>
  <c r="FA96" i="26" s="1"/>
  <c r="FB96" i="26" s="1"/>
  <c r="FC96" i="26" s="1"/>
  <c r="P96" i="26" s="1"/>
  <c r="EA56" i="26"/>
  <c r="EB56" i="26" s="1"/>
  <c r="EC56" i="26" s="1"/>
  <c r="ED56" i="26" s="1"/>
  <c r="EE56" i="26" s="1"/>
  <c r="EF56" i="26" s="1"/>
  <c r="EG56" i="26" s="1"/>
  <c r="EH56" i="26" s="1"/>
  <c r="EI56" i="26" s="1"/>
  <c r="EJ56" i="26" s="1"/>
  <c r="EK56" i="26" s="1"/>
  <c r="EL56" i="26" s="1"/>
  <c r="EM56" i="26" s="1"/>
  <c r="EN56" i="26" s="1"/>
  <c r="EO56" i="26" s="1"/>
  <c r="EP56" i="26" s="1"/>
  <c r="EQ56" i="26" s="1"/>
  <c r="ER56" i="26" s="1"/>
  <c r="ES56" i="26" s="1"/>
  <c r="ET56" i="26" s="1"/>
  <c r="EU56" i="26" s="1"/>
  <c r="EV56" i="26" s="1"/>
  <c r="EW56" i="26" s="1"/>
  <c r="EX56" i="26" s="1"/>
  <c r="EY56" i="26" s="1"/>
  <c r="EZ56" i="26" s="1"/>
  <c r="FA56" i="26" s="1"/>
  <c r="FB56" i="26" s="1"/>
  <c r="FC56" i="26" s="1"/>
  <c r="P56" i="26" s="1"/>
  <c r="EB74" i="26"/>
  <c r="EC74" i="26" s="1"/>
  <c r="ED74" i="26" s="1"/>
  <c r="EE74" i="26" s="1"/>
  <c r="EF74" i="26" s="1"/>
  <c r="EG74" i="26" s="1"/>
  <c r="EH74" i="26" s="1"/>
  <c r="EI74" i="26" s="1"/>
  <c r="EJ74" i="26" s="1"/>
  <c r="EK74" i="26" s="1"/>
  <c r="EL74" i="26" s="1"/>
  <c r="EM74" i="26" s="1"/>
  <c r="EN74" i="26" s="1"/>
  <c r="EO74" i="26" s="1"/>
  <c r="EP74" i="26" s="1"/>
  <c r="EQ74" i="26" s="1"/>
  <c r="ER74" i="26" s="1"/>
  <c r="ES74" i="26" s="1"/>
  <c r="ET74" i="26" s="1"/>
  <c r="EU74" i="26" s="1"/>
  <c r="EV74" i="26" s="1"/>
  <c r="EW74" i="26" s="1"/>
  <c r="EX74" i="26" s="1"/>
  <c r="EY74" i="26" s="1"/>
  <c r="EZ74" i="26" s="1"/>
  <c r="FA74" i="26" s="1"/>
  <c r="FB74" i="26" s="1"/>
  <c r="FC74" i="26" s="1"/>
  <c r="P74" i="26" s="1"/>
  <c r="EA61" i="26"/>
  <c r="EB61" i="26" s="1"/>
  <c r="EC61" i="26" s="1"/>
  <c r="ED61" i="26" s="1"/>
  <c r="EE61" i="26" s="1"/>
  <c r="EF61" i="26" s="1"/>
  <c r="EG61" i="26" s="1"/>
  <c r="EH61" i="26" s="1"/>
  <c r="EI61" i="26" s="1"/>
  <c r="EJ61" i="26" s="1"/>
  <c r="EK61" i="26" s="1"/>
  <c r="EL61" i="26" s="1"/>
  <c r="EM61" i="26" s="1"/>
  <c r="EN61" i="26" s="1"/>
  <c r="EO61" i="26" s="1"/>
  <c r="EP61" i="26" s="1"/>
  <c r="EQ61" i="26" s="1"/>
  <c r="ER61" i="26" s="1"/>
  <c r="ES61" i="26" s="1"/>
  <c r="ET61" i="26" s="1"/>
  <c r="EU61" i="26" s="1"/>
  <c r="EV61" i="26" s="1"/>
  <c r="EW61" i="26" s="1"/>
  <c r="EX61" i="26" s="1"/>
  <c r="EY61" i="26" s="1"/>
  <c r="EZ61" i="26" s="1"/>
  <c r="FA61" i="26" s="1"/>
  <c r="FB61" i="26" s="1"/>
  <c r="FC61" i="26" s="1"/>
  <c r="P61" i="26" s="1"/>
  <c r="EA81" i="26"/>
  <c r="EB81" i="26" s="1"/>
  <c r="EC81" i="26" s="1"/>
  <c r="ED81" i="26" s="1"/>
  <c r="EE81" i="26" s="1"/>
  <c r="EF81" i="26" s="1"/>
  <c r="EG81" i="26" s="1"/>
  <c r="EH81" i="26" s="1"/>
  <c r="EI81" i="26" s="1"/>
  <c r="EJ81" i="26" s="1"/>
  <c r="EK81" i="26" s="1"/>
  <c r="EL81" i="26" s="1"/>
  <c r="EM81" i="26" s="1"/>
  <c r="EN81" i="26" s="1"/>
  <c r="EO81" i="26" s="1"/>
  <c r="EP81" i="26" s="1"/>
  <c r="EQ81" i="26" s="1"/>
  <c r="ER81" i="26" s="1"/>
  <c r="ES81" i="26" s="1"/>
  <c r="ET81" i="26" s="1"/>
  <c r="EU81" i="26" s="1"/>
  <c r="EV81" i="26" s="1"/>
  <c r="EW81" i="26" s="1"/>
  <c r="EX81" i="26" s="1"/>
  <c r="EY81" i="26" s="1"/>
  <c r="EZ81" i="26" s="1"/>
  <c r="FA81" i="26" s="1"/>
  <c r="FB81" i="26" s="1"/>
  <c r="FC81" i="26" s="1"/>
  <c r="P81" i="26" s="1"/>
  <c r="EA93" i="26"/>
  <c r="EB93" i="26" s="1"/>
  <c r="EC93" i="26" s="1"/>
  <c r="ED93" i="26" s="1"/>
  <c r="EE93" i="26" s="1"/>
  <c r="EF93" i="26" s="1"/>
  <c r="EG93" i="26" s="1"/>
  <c r="EH93" i="26" s="1"/>
  <c r="EI93" i="26" s="1"/>
  <c r="EJ93" i="26" s="1"/>
  <c r="EK93" i="26" s="1"/>
  <c r="EL93" i="26" s="1"/>
  <c r="EM93" i="26" s="1"/>
  <c r="EN93" i="26" s="1"/>
  <c r="EO93" i="26" s="1"/>
  <c r="EP93" i="26" s="1"/>
  <c r="EQ93" i="26" s="1"/>
  <c r="ER93" i="26" s="1"/>
  <c r="ES93" i="26" s="1"/>
  <c r="ET93" i="26" s="1"/>
  <c r="EU93" i="26" s="1"/>
  <c r="EV93" i="26" s="1"/>
  <c r="EW93" i="26" s="1"/>
  <c r="EX93" i="26" s="1"/>
  <c r="EY93" i="26" s="1"/>
  <c r="EZ93" i="26" s="1"/>
  <c r="FA93" i="26" s="1"/>
  <c r="FB93" i="26" s="1"/>
  <c r="FC93" i="26" s="1"/>
  <c r="P93" i="26" s="1"/>
  <c r="EA85" i="26"/>
  <c r="EB85" i="26" s="1"/>
  <c r="EC85" i="26" s="1"/>
  <c r="ED85" i="26" s="1"/>
  <c r="EE85" i="26" s="1"/>
  <c r="EF85" i="26" s="1"/>
  <c r="EG85" i="26" s="1"/>
  <c r="EH85" i="26" s="1"/>
  <c r="EI85" i="26" s="1"/>
  <c r="EJ85" i="26" s="1"/>
  <c r="EK85" i="26" s="1"/>
  <c r="EL85" i="26" s="1"/>
  <c r="EM85" i="26" s="1"/>
  <c r="EN85" i="26" s="1"/>
  <c r="EO85" i="26" s="1"/>
  <c r="EP85" i="26" s="1"/>
  <c r="EQ85" i="26" s="1"/>
  <c r="ER85" i="26" s="1"/>
  <c r="ES85" i="26" s="1"/>
  <c r="ET85" i="26" s="1"/>
  <c r="EU85" i="26" s="1"/>
  <c r="EV85" i="26" s="1"/>
  <c r="EW85" i="26" s="1"/>
  <c r="EX85" i="26" s="1"/>
  <c r="EY85" i="26" s="1"/>
  <c r="EZ85" i="26" s="1"/>
  <c r="FA85" i="26" s="1"/>
  <c r="FB85" i="26" s="1"/>
  <c r="FC85" i="26" s="1"/>
  <c r="P85" i="26" s="1"/>
</calcChain>
</file>

<file path=xl/comments1.xml><?xml version="1.0" encoding="utf-8"?>
<comments xmlns="http://schemas.openxmlformats.org/spreadsheetml/2006/main">
  <authors>
    <author>BOKU-SIG</author>
  </authors>
  <commentList>
    <comment ref="D7" authorId="0" shapeId="0">
      <text>
        <r>
          <rPr>
            <b/>
            <sz val="8"/>
            <color indexed="81"/>
            <rFont val="Tahoma"/>
            <family val="2"/>
          </rPr>
          <t>1.1.1 Allgemeine Betriebsdaten</t>
        </r>
        <r>
          <rPr>
            <sz val="8"/>
            <color indexed="81"/>
            <rFont val="Tahoma"/>
            <family val="2"/>
          </rPr>
          <t xml:space="preserve">
</t>
        </r>
      </text>
    </comment>
    <comment ref="D9" authorId="0" shapeId="0">
      <text>
        <r>
          <rPr>
            <b/>
            <sz val="8"/>
            <color indexed="81"/>
            <rFont val="Tahoma"/>
            <family val="2"/>
          </rPr>
          <t>1.1.2 Stromverbrauch nach Bereichen</t>
        </r>
        <r>
          <rPr>
            <sz val="8"/>
            <color indexed="81"/>
            <rFont val="Tahoma"/>
            <family val="2"/>
          </rPr>
          <t xml:space="preserve">
</t>
        </r>
      </text>
    </comment>
    <comment ref="D11" authorId="0" shapeId="0">
      <text>
        <r>
          <rPr>
            <b/>
            <sz val="8"/>
            <color indexed="81"/>
            <rFont val="Tahoma"/>
            <family val="2"/>
          </rPr>
          <t>1.1.3 Vorhandene Stromproduktion</t>
        </r>
        <r>
          <rPr>
            <sz val="8"/>
            <color indexed="81"/>
            <rFont val="Tahoma"/>
            <family val="2"/>
          </rPr>
          <t xml:space="preserve">
</t>
        </r>
      </text>
    </comment>
    <comment ref="D13" authorId="0" shapeId="0">
      <text>
        <r>
          <rPr>
            <b/>
            <sz val="8"/>
            <color indexed="81"/>
            <rFont val="Tahoma"/>
            <family val="2"/>
          </rPr>
          <t>1.2 Aufbereitung und Desinfektion</t>
        </r>
        <r>
          <rPr>
            <sz val="8"/>
            <color indexed="81"/>
            <rFont val="Tahoma"/>
            <family val="2"/>
          </rPr>
          <t xml:space="preserve">
</t>
        </r>
      </text>
    </comment>
    <comment ref="D15" authorId="0" shapeId="0">
      <text>
        <r>
          <rPr>
            <b/>
            <sz val="8"/>
            <color indexed="81"/>
            <rFont val="Tahoma"/>
            <family val="2"/>
          </rPr>
          <t>1.3.2.1 Pumpengruppen mit konstanten Druckverhältnissen</t>
        </r>
        <r>
          <rPr>
            <sz val="8"/>
            <color indexed="81"/>
            <rFont val="Tahoma"/>
            <family val="2"/>
          </rPr>
          <t xml:space="preserve">
</t>
        </r>
      </text>
    </comment>
    <comment ref="D17" authorId="0" shapeId="0">
      <text>
        <r>
          <rPr>
            <b/>
            <sz val="8"/>
            <color indexed="81"/>
            <rFont val="Tahoma"/>
            <family val="2"/>
          </rPr>
          <t>1.3.2.2 Pumpengruppen mit variablen Druckverhältnissen</t>
        </r>
        <r>
          <rPr>
            <sz val="8"/>
            <color indexed="81"/>
            <rFont val="Tahoma"/>
            <family val="2"/>
          </rPr>
          <t xml:space="preserve">
</t>
        </r>
      </text>
    </comment>
    <comment ref="D19" authorId="0" shapeId="0">
      <text>
        <r>
          <rPr>
            <b/>
            <sz val="8"/>
            <color indexed="81"/>
            <rFont val="Tahoma"/>
            <family val="2"/>
          </rPr>
          <t xml:space="preserve"> 1.3.2 Pumpengruppen nach Stromzählern</t>
        </r>
        <r>
          <rPr>
            <sz val="8"/>
            <color indexed="81"/>
            <rFont val="Tahoma"/>
            <family val="2"/>
          </rPr>
          <t xml:space="preserve">
</t>
        </r>
      </text>
    </comment>
    <comment ref="D21" authorId="0" shapeId="0">
      <text>
        <r>
          <rPr>
            <b/>
            <sz val="8"/>
            <color indexed="81"/>
            <rFont val="Tahoma"/>
            <family val="2"/>
          </rPr>
          <t>1.3.2.3 Pumpenmessung</t>
        </r>
        <r>
          <rPr>
            <sz val="8"/>
            <color indexed="81"/>
            <rFont val="Tahoma"/>
            <family val="2"/>
          </rPr>
          <t xml:space="preserve">
</t>
        </r>
      </text>
    </comment>
    <comment ref="D26" authorId="0" shapeId="0">
      <text>
        <r>
          <rPr>
            <b/>
            <sz val="8"/>
            <color indexed="81"/>
            <rFont val="Tahoma"/>
            <family val="2"/>
          </rPr>
          <t>2.2.2 Pumpengruppen nach Stromzähler</t>
        </r>
        <r>
          <rPr>
            <sz val="8"/>
            <color indexed="81"/>
            <rFont val="Tahoma"/>
            <family val="2"/>
          </rPr>
          <t xml:space="preserve">
</t>
        </r>
      </text>
    </comment>
    <comment ref="D28" authorId="0" shapeId="0">
      <text>
        <r>
          <rPr>
            <b/>
            <sz val="8"/>
            <color indexed="81"/>
            <rFont val="Tahoma"/>
            <family val="2"/>
          </rPr>
          <t>2.2.3 Pumpenmessung</t>
        </r>
        <r>
          <rPr>
            <sz val="8"/>
            <color indexed="81"/>
            <rFont val="Tahoma"/>
            <family val="2"/>
          </rPr>
          <t xml:space="preserve">
</t>
        </r>
      </text>
    </comment>
    <comment ref="D30" authorId="0" shapeId="0">
      <text>
        <r>
          <rPr>
            <b/>
            <sz val="8"/>
            <color indexed="81"/>
            <rFont val="Tahoma"/>
            <family val="2"/>
          </rPr>
          <t>2.3 Wasserverluste</t>
        </r>
        <r>
          <rPr>
            <sz val="8"/>
            <color indexed="81"/>
            <rFont val="Tahoma"/>
            <family val="2"/>
          </rPr>
          <t xml:space="preserve">
</t>
        </r>
      </text>
    </comment>
    <comment ref="D32" authorId="0" shapeId="0">
      <text>
        <r>
          <rPr>
            <b/>
            <sz val="8"/>
            <color indexed="81"/>
            <rFont val="Tahoma"/>
            <family val="2"/>
          </rPr>
          <t>2.4 Trinkwasserkraftwerke</t>
        </r>
        <r>
          <rPr>
            <sz val="8"/>
            <color indexed="81"/>
            <rFont val="Tahoma"/>
            <family val="2"/>
          </rPr>
          <t xml:space="preserve">
</t>
        </r>
      </text>
    </comment>
    <comment ref="D36" authorId="0" shapeId="0">
      <text>
        <r>
          <rPr>
            <b/>
            <sz val="8"/>
            <color indexed="81"/>
            <rFont val="Tahoma"/>
            <family val="2"/>
          </rPr>
          <t>3.1 Beurteilung Gesamtsystem Pumpen</t>
        </r>
        <r>
          <rPr>
            <sz val="8"/>
            <color indexed="81"/>
            <rFont val="Tahoma"/>
            <family val="2"/>
          </rPr>
          <t xml:space="preserve">
</t>
        </r>
      </text>
    </comment>
  </commentList>
</comments>
</file>

<file path=xl/comments2.xml><?xml version="1.0" encoding="utf-8"?>
<comments xmlns="http://schemas.openxmlformats.org/spreadsheetml/2006/main">
  <authors>
    <author>BOKU-SIG</author>
  </authors>
  <commentList>
    <comment ref="E4" authorId="0" shapeId="0">
      <text>
        <r>
          <rPr>
            <sz val="8"/>
            <color indexed="81"/>
            <rFont val="Tahoma"/>
            <family val="2"/>
          </rPr>
          <t xml:space="preserve">Der Gesamtstromverbrauch laut Stromzähler muss in den Spalten F, G und H nach den 3 Bereichen aufgeteilt werden
</t>
        </r>
      </text>
    </comment>
  </commentList>
</comments>
</file>

<file path=xl/comments3.xml><?xml version="1.0" encoding="utf-8"?>
<comments xmlns="http://schemas.openxmlformats.org/spreadsheetml/2006/main">
  <authors>
    <author>BOKU-SIG</author>
  </authors>
  <commentList>
    <comment ref="D4" authorId="0" shapeId="0">
      <text>
        <r>
          <rPr>
            <sz val="8"/>
            <color indexed="81"/>
            <rFont val="Tahoma"/>
            <family val="2"/>
          </rPr>
          <t>der gewählte Zeitraum kann für jede Aufbereitungs- bzw. Desinfektionsanlge frei gewählt werden. Zu beachten ist, dass die Wassermenge in Spalte F für diesen Zeitraum zur Verfügung steht.</t>
        </r>
        <r>
          <rPr>
            <sz val="8"/>
            <color indexed="81"/>
            <rFont val="Tahoma"/>
            <family val="2"/>
          </rPr>
          <t xml:space="preserve">
</t>
        </r>
      </text>
    </comment>
    <comment ref="E4" authorId="0" shapeId="0">
      <text>
        <r>
          <rPr>
            <b/>
            <sz val="8"/>
            <color indexed="81"/>
            <rFont val="Tahoma"/>
            <family val="2"/>
          </rPr>
          <t xml:space="preserve">Stromverbrauch in kWh/t:
</t>
        </r>
        <r>
          <rPr>
            <sz val="8"/>
            <color indexed="81"/>
            <rFont val="Tahoma"/>
            <family val="2"/>
          </rPr>
          <t>falls die einzelnen Aufbereitungs- und Desinfektionsschritte keine eigenen Stromzählerdaten vorliegen, kann der Stromverbrauch mit Hilfe des "Hilfsrechner für die Ermittlung des Stromverbrauchs je Aufbereitungsanlage" über die Leistung in kW und die Betreibsstunden je Zeitraum abgeschätzt werden.</t>
        </r>
        <r>
          <rPr>
            <b/>
            <sz val="8"/>
            <color indexed="81"/>
            <rFont val="Tahoma"/>
            <family val="2"/>
          </rPr>
          <t xml:space="preserve">
</t>
        </r>
        <r>
          <rPr>
            <sz val="8"/>
            <color indexed="81"/>
            <rFont val="Tahoma"/>
            <family val="2"/>
          </rPr>
          <t xml:space="preserve">
Der Hilfsrechner kann für jede einzelnen Anlage herangezogen werden, der geschätzte Stromverbrauch in kWh/t muss dann für jede Anlage in die Spalte E übertragen werden.</t>
        </r>
      </text>
    </comment>
    <comment ref="L6" authorId="0" shapeId="0">
      <text>
        <r>
          <rPr>
            <sz val="8"/>
            <color indexed="81"/>
            <rFont val="Tahoma"/>
            <family val="2"/>
          </rPr>
          <t xml:space="preserve">kann als Hilfestellung zur Abschätzung je Anlage dienen, muss jedoch nicht angegeben werden
</t>
        </r>
      </text>
    </comment>
    <comment ref="K8" authorId="0" shapeId="0">
      <text>
        <r>
          <rPr>
            <sz val="8"/>
            <color indexed="81"/>
            <rFont val="Tahoma"/>
            <family val="2"/>
          </rPr>
          <t xml:space="preserve">Für die Betriebsstunden sollte der Zeitraum je Anlage gewählt werden für den auch die aufbereitete bzw. desinfizierte Wassermenge in Spalte F zur Verfügung steht.
</t>
        </r>
      </text>
    </comment>
  </commentList>
</comments>
</file>

<file path=xl/comments4.xml><?xml version="1.0" encoding="utf-8"?>
<comments xmlns="http://schemas.openxmlformats.org/spreadsheetml/2006/main">
  <authors>
    <author>User</author>
    <author>BOKU-SIG</author>
  </authors>
  <commentList>
    <comment ref="C4" authorId="0" shapeId="0">
      <text>
        <r>
          <rPr>
            <b/>
            <sz val="8"/>
            <color indexed="81"/>
            <rFont val="Tahoma"/>
            <family val="2"/>
          </rPr>
          <t>Pumpengruppen:</t>
        </r>
        <r>
          <rPr>
            <sz val="8"/>
            <color indexed="81"/>
            <rFont val="Tahoma"/>
            <family val="2"/>
          </rPr>
          <t xml:space="preserve">
Definieren von Pumpengruppen innerhalb von Brunnenanlagen, Pumpwerken und Drucksteigerungsanlagen: Pumpen, die in einer Gruppe zusammengefasst werden, müssen den gleichen Druckverhältnissen unterliegen. Jeder dieser Pumpengruppen muss ein Wasserzähler zugeordnet werden. Jedoch können mehrere Pumpengruppen einem einzigen Stromzähler zugeordnet werden.
Jedem Stromzähler ist eine laufende Nr. in Spalte F zuzuordnen, dabei können einzelne Stromzähler bei mehreren Pumpengruppen genannt werden.</t>
        </r>
      </text>
    </comment>
    <comment ref="G4" authorId="1" shapeId="0">
      <text>
        <r>
          <rPr>
            <sz val="8"/>
            <color indexed="81"/>
            <rFont val="Tahoma"/>
            <family val="2"/>
          </rPr>
          <t>Berechnung der mittleren Leistung ist gleich der Summe der einzelnen kW der Einzelpumpen dieser Pumpengruppe durch die Anzahl der Pumpen dieser Pumpengruppe</t>
        </r>
        <r>
          <rPr>
            <b/>
            <sz val="8"/>
            <color indexed="81"/>
            <rFont val="Tahoma"/>
            <family val="2"/>
          </rPr>
          <t xml:space="preserve">
Beispiel Pumpengruppe mit 3 Pumpen:
</t>
        </r>
        <r>
          <rPr>
            <sz val="8"/>
            <color indexed="81"/>
            <rFont val="Tahoma"/>
            <family val="2"/>
          </rPr>
          <t xml:space="preserve">Pumpe 1 = 50KW
Pumpe 2 = 45KW
Pumpe 3 = 20KW
mittlere Leistung = (50+45+20)/3 = 38,33 KW
</t>
        </r>
      </text>
    </comment>
    <comment ref="I4" authorId="1" shapeId="0">
      <text>
        <r>
          <rPr>
            <b/>
            <sz val="8"/>
            <color indexed="81"/>
            <rFont val="Tahoma"/>
            <family val="2"/>
          </rPr>
          <t xml:space="preserve">gewählter Zeitraum: </t>
        </r>
        <r>
          <rPr>
            <sz val="8"/>
            <color indexed="81"/>
            <rFont val="Tahoma"/>
            <family val="2"/>
          </rPr>
          <t>Wichtig ist dabei, dass die Stromzähler- und auch die Wasserzählerwerte für ein und den selben Zeitraum verfügbar sind.</t>
        </r>
        <r>
          <rPr>
            <b/>
            <sz val="8"/>
            <color indexed="81"/>
            <rFont val="Tahoma"/>
            <family val="2"/>
          </rPr>
          <t xml:space="preserve">
</t>
        </r>
        <r>
          <rPr>
            <sz val="8"/>
            <color indexed="81"/>
            <rFont val="Tahoma"/>
            <family val="2"/>
          </rPr>
          <t xml:space="preserve">Der gewählte Zeitraum sollte repräsentativ und im Idealfall </t>
        </r>
        <r>
          <rPr>
            <b/>
            <sz val="8"/>
            <color indexed="81"/>
            <rFont val="Tahoma"/>
            <family val="2"/>
          </rPr>
          <t xml:space="preserve">ein Jahr = 365 Tage </t>
        </r>
        <r>
          <rPr>
            <sz val="8"/>
            <color indexed="81"/>
            <rFont val="Tahoma"/>
            <family val="2"/>
          </rPr>
          <t xml:space="preserve">sein.  
Der in der ersten Zelle (Zelle I5) der Spalte I festgelegte Zeitraum muss für alle Pumpengrupen in Blatt 1.3.2.1 und Blatt 1.3.2.2 gleich sein und wird desshalb automatisch aus dieser Zelle übernommen. 
</t>
        </r>
      </text>
    </comment>
    <comment ref="J4" authorId="1" shapeId="0">
      <text>
        <r>
          <rPr>
            <b/>
            <sz val="8"/>
            <color indexed="81"/>
            <rFont val="Tahoma"/>
            <family val="2"/>
          </rPr>
          <t>Ermittlung der Förderhöhe:</t>
        </r>
        <r>
          <rPr>
            <sz val="8"/>
            <color indexed="81"/>
            <rFont val="Tahoma"/>
            <family val="2"/>
          </rPr>
          <t xml:space="preserve">
Die Ermittlung der Förderhöhe sollte nach Abbildung 2 (Leitfaden Seite 11) für Pumpengruppen mit konstanten Druckverhältnissen erfolgen.</t>
        </r>
      </text>
    </comment>
    <comment ref="N4" authorId="1" shapeId="0">
      <text>
        <r>
          <rPr>
            <sz val="8"/>
            <color indexed="81"/>
            <rFont val="Tahoma"/>
            <family val="2"/>
          </rPr>
          <t xml:space="preserve">bei der Leitungslänge zum kritischsten Punkt im Netz kann vereinfacht eine direkte Verbindung zu diesem Punkt herangezogen werden.
</t>
        </r>
      </text>
    </comment>
    <comment ref="O4" authorId="1" shapeId="0">
      <text>
        <r>
          <rPr>
            <sz val="8"/>
            <color indexed="81"/>
            <rFont val="Tahoma"/>
            <family val="2"/>
          </rPr>
          <t>im kritschsten Punkt im Netz sollten im Normalfall noch 3 bar Netzdruck beim Kunden = 30,6m zur Verfügung stehen (1bar=10,2m)
erfolgt ein freier Auslauf in einen Behälter so ist der Netzdruck im Normalfall mit 0 m anzugeben.</t>
        </r>
        <r>
          <rPr>
            <sz val="8"/>
            <color indexed="81"/>
            <rFont val="Tahoma"/>
            <family val="2"/>
          </rPr>
          <t xml:space="preserve">
</t>
        </r>
      </text>
    </comment>
    <comment ref="P4" authorId="1" shapeId="0">
      <text>
        <r>
          <rPr>
            <b/>
            <sz val="8"/>
            <color indexed="81"/>
            <rFont val="Tahoma"/>
            <family val="2"/>
          </rPr>
          <t>beim Pumpen zum Behälter:</t>
        </r>
        <r>
          <rPr>
            <sz val="8"/>
            <color indexed="81"/>
            <rFont val="Tahoma"/>
            <family val="2"/>
          </rPr>
          <t xml:space="preserve">
Ermittlung der Differenz der mittleren Wasserspiegelhöhe H nach Abbildung 2 (Leitfaden S. 11)</t>
        </r>
        <r>
          <rPr>
            <sz val="8"/>
            <color indexed="81"/>
            <rFont val="Tahoma"/>
            <family val="2"/>
          </rPr>
          <t xml:space="preserve">
</t>
        </r>
        <r>
          <rPr>
            <b/>
            <sz val="8"/>
            <color indexed="81"/>
            <rFont val="Tahoma"/>
            <family val="2"/>
          </rPr>
          <t>beim Pumpen ins Netz:</t>
        </r>
        <r>
          <rPr>
            <sz val="8"/>
            <color indexed="81"/>
            <rFont val="Tahoma"/>
            <family val="2"/>
          </rPr>
          <t xml:space="preserve">
Ermittllung des geodätischen Höhenunterschieds zw. unterem Wasserspiegel und kritischsten Punkt im Netz</t>
        </r>
      </text>
    </comment>
    <comment ref="R4" authorId="1" shapeId="0">
      <text>
        <r>
          <rPr>
            <sz val="8"/>
            <color indexed="81"/>
            <rFont val="Tahoma"/>
            <family val="2"/>
          </rPr>
          <t xml:space="preserve">Für die Reibungsverluste werden (unter Annahme einer wirtschaftlichen Fließgeschwindigkeit von bis zu 1m/s) Richtwerte in Abhängigkeit der Leitungslänge angegeben (Leitfaden S.18, Abbildung 5). Bei Netzpumpen wird als Leitungslänge die Entfernung zum kritischsten Punkt im Netzabschnitt herangezogen. Bei großen Abweichungen von diesem Richtwertebereich sollten die Reibungsverluste mittels einer Rohrnetzberechnung ermittelt und beurteilt werden.
</t>
        </r>
      </text>
    </comment>
  </commentList>
</comments>
</file>

<file path=xl/comments5.xml><?xml version="1.0" encoding="utf-8"?>
<comments xmlns="http://schemas.openxmlformats.org/spreadsheetml/2006/main">
  <authors>
    <author>User</author>
    <author>BOKU-SIG</author>
  </authors>
  <commentList>
    <comment ref="C4" authorId="0" shapeId="0">
      <text>
        <r>
          <rPr>
            <b/>
            <sz val="8"/>
            <color indexed="81"/>
            <rFont val="Tahoma"/>
            <family val="2"/>
          </rPr>
          <t>Pumpengruppen:</t>
        </r>
        <r>
          <rPr>
            <sz val="8"/>
            <color indexed="81"/>
            <rFont val="Tahoma"/>
            <family val="2"/>
          </rPr>
          <t xml:space="preserve">
Definieren von Pumpengruppen innerhalb von Brunnenanlagen, Pumpwerken und Drucksteigerungsanlagen: Pumpen, die in einer Gruppe zusammengefasst werden, müssen den gleichen Druckverhältnissen unterliegen. Jeder dieser Pumpengruppen muss ein Wasserzähler zugeordnet werden. Jedoch können mehrere Pumpengruppen einem einzigen Stromzähler zugeordnet werden.
Jedem Stromzähler ist eine laufende Nr. in Spalte F zuzuordnen, dabei können einzelne Stromzähler bei mehreren Pumpengruppen genannt werden.</t>
        </r>
      </text>
    </comment>
    <comment ref="G4" authorId="1" shapeId="0">
      <text>
        <r>
          <rPr>
            <sz val="8"/>
            <color indexed="81"/>
            <rFont val="Tahoma"/>
            <family val="2"/>
          </rPr>
          <t>Berechnung der mittleren Leistung ist gleich der Summe der einzelnen KW der Einzelpumpen dieser Pumpengruppe durch die Anzahl der Pumpen dieser Pumpengruppe</t>
        </r>
        <r>
          <rPr>
            <b/>
            <sz val="8"/>
            <color indexed="81"/>
            <rFont val="Tahoma"/>
            <family val="2"/>
          </rPr>
          <t xml:space="preserve">
Beispiel Pumpengruppe mit 3 Pumpen:
</t>
        </r>
        <r>
          <rPr>
            <sz val="8"/>
            <color indexed="81"/>
            <rFont val="Tahoma"/>
            <family val="2"/>
          </rPr>
          <t xml:space="preserve">Pumpe 1 = 50KW
Pumpe 2 = 45KW
Pumpe 3 = 20KW
mittlere Leistung = (50+45+20)/3 = 38,33 KW
</t>
        </r>
      </text>
    </comment>
    <comment ref="I4" authorId="1" shapeId="0">
      <text>
        <r>
          <rPr>
            <b/>
            <sz val="8"/>
            <color indexed="81"/>
            <rFont val="Tahoma"/>
            <family val="2"/>
          </rPr>
          <t xml:space="preserve">gewählter Zeitraum: </t>
        </r>
        <r>
          <rPr>
            <sz val="8"/>
            <color indexed="81"/>
            <rFont val="Tahoma"/>
            <family val="2"/>
          </rPr>
          <t>Wichtig ist dabei, dass die Stromzähler- und auch die Wasserzählerwerte für ein und den selben Zeitraum verfügbar sind.</t>
        </r>
        <r>
          <rPr>
            <b/>
            <sz val="8"/>
            <color indexed="81"/>
            <rFont val="Tahoma"/>
            <family val="2"/>
          </rPr>
          <t xml:space="preserve">
</t>
        </r>
        <r>
          <rPr>
            <sz val="8"/>
            <color indexed="81"/>
            <rFont val="Tahoma"/>
            <family val="2"/>
          </rPr>
          <t xml:space="preserve">Der gewählte Zeitraum sollte repräsentativ und im Idealfall </t>
        </r>
        <r>
          <rPr>
            <b/>
            <sz val="8"/>
            <color indexed="81"/>
            <rFont val="Tahoma"/>
            <family val="2"/>
          </rPr>
          <t xml:space="preserve">ein Jahr = 365 Tage </t>
        </r>
        <r>
          <rPr>
            <sz val="8"/>
            <color indexed="81"/>
            <rFont val="Tahoma"/>
            <family val="2"/>
          </rPr>
          <t>sein.  
Der Zeitraum muss für alle Pumpengruppen gleich sein und wird in Blatt 1.3.2.1 in Zelle I5 für alle Pumpengruppen festgelegt.</t>
        </r>
      </text>
    </comment>
    <comment ref="J4" authorId="1" shapeId="0">
      <text>
        <r>
          <rPr>
            <sz val="8"/>
            <color indexed="81"/>
            <rFont val="Tahoma"/>
            <family val="2"/>
          </rPr>
          <t xml:space="preserve">für die Berechnung ist im Leitfaden ein Beispiel in Anhang A angegeben
</t>
        </r>
      </text>
    </comment>
    <comment ref="L4" authorId="1" shapeId="0">
      <text>
        <r>
          <rPr>
            <sz val="8"/>
            <color indexed="81"/>
            <rFont val="Tahoma"/>
            <family val="2"/>
          </rPr>
          <t xml:space="preserve">bei der Leitungslänge zum kritischsten Punkt im Netz kann vereinfacht eine direkte Verbindung zu diesem Punkt herangezogen werden.
</t>
        </r>
      </text>
    </comment>
    <comment ref="N4" authorId="1" shapeId="0">
      <text>
        <r>
          <rPr>
            <sz val="8"/>
            <color indexed="81"/>
            <rFont val="Tahoma"/>
            <family val="2"/>
          </rPr>
          <t>im kritschsten Punkt im Netz sollten im Normalfall noch 3 bar Netzdruck beim Kunden = 30,6m zur Verfügung stehen (1bar=10,2m)
erfolgt ein freier Auslauf in einen Behälter so ist der Netzdruck im Normalfall mit 0 m anzugeben.</t>
        </r>
      </text>
    </comment>
    <comment ref="Q4" authorId="1" shapeId="0">
      <text>
        <r>
          <rPr>
            <sz val="8"/>
            <color indexed="81"/>
            <rFont val="Tahoma"/>
            <family val="2"/>
          </rPr>
          <t>Für die Reibungsverluste werden (unter Annahme einer wirtschaftlichen Fließgeschwindigkeit von bis zu 1m/s) Richtwerte in Abhängigkeit der Leitungslänge angegeben (Leitfaden S.18, Abbildung 5). Bei Netzpumpen wird als Leitungslänge die Entfernung zum kritischsten Punkt im Netzabschnitt herangezogen. Bei großen Abweichungen von diesem Richtwertebereich sollten die Reibungsverluste mittels einer Rohrnetzberechnung ermittelt und beurteilt werden.</t>
        </r>
        <r>
          <rPr>
            <sz val="8"/>
            <color indexed="81"/>
            <rFont val="Tahoma"/>
            <family val="2"/>
          </rPr>
          <t xml:space="preserve">
</t>
        </r>
      </text>
    </comment>
  </commentList>
</comments>
</file>

<file path=xl/comments6.xml><?xml version="1.0" encoding="utf-8"?>
<comments xmlns="http://schemas.openxmlformats.org/spreadsheetml/2006/main">
  <authors>
    <author>BOKU-SIG</author>
  </authors>
  <commentList>
    <comment ref="E4" authorId="0" shapeId="0">
      <text>
        <r>
          <rPr>
            <sz val="8"/>
            <color indexed="81"/>
            <rFont val="Tahoma"/>
            <charset val="1"/>
          </rPr>
          <t xml:space="preserve">Der Stromverbrauch von  Aufbereitungs- und Desinfektionsanlagen sowie sonstigen Stromverbrauchern muss mittels Betriebsstunden abgeschätzt und vom Stromzählerwert abgezogen werden.
</t>
        </r>
      </text>
    </comment>
  </commentList>
</comments>
</file>

<file path=xl/comments7.xml><?xml version="1.0" encoding="utf-8"?>
<comments xmlns="http://schemas.openxmlformats.org/spreadsheetml/2006/main">
  <authors>
    <author>BOKU-SIG</author>
  </authors>
  <commentList>
    <comment ref="M4" authorId="0" shapeId="0">
      <text>
        <r>
          <rPr>
            <sz val="8"/>
            <color indexed="81"/>
            <rFont val="Tahoma"/>
            <family val="2"/>
          </rPr>
          <t xml:space="preserve">im kritschsten Punkt im Netz sollten im Normalfall noch 3 bar Netzdruck beim Kunden = 30,6m zur Verfügung stehen
(1bar=10,2m)
erfolgt ein freier Auslauf in einen Behälter so ist der Netzdruck im Normalfall mit 0 m anzugeben.
</t>
        </r>
      </text>
    </comment>
    <comment ref="N4" authorId="0" shapeId="0">
      <text>
        <r>
          <rPr>
            <b/>
            <sz val="8"/>
            <color indexed="81"/>
            <rFont val="Tahoma"/>
            <family val="2"/>
          </rPr>
          <t>beim Pumpen zum Behälter:</t>
        </r>
        <r>
          <rPr>
            <sz val="8"/>
            <color indexed="81"/>
            <rFont val="Tahoma"/>
            <family val="2"/>
          </rPr>
          <t xml:space="preserve">
Ermittlung der Differenz der mittleren Wasserspiegelhöhe H nach Abbildung 2 (Leitfaden S. 11)
</t>
        </r>
        <r>
          <rPr>
            <b/>
            <sz val="8"/>
            <color indexed="81"/>
            <rFont val="Tahoma"/>
            <family val="2"/>
          </rPr>
          <t>beim Pumpen ins Netz:</t>
        </r>
        <r>
          <rPr>
            <sz val="8"/>
            <color indexed="81"/>
            <rFont val="Tahoma"/>
            <family val="2"/>
          </rPr>
          <t xml:space="preserve">
Ermittllung des geodätischen Höhenunterschieds zw. unterem Wasserspiegel und kritischsten Punkt im Netz
</t>
        </r>
      </text>
    </comment>
    <comment ref="P4" authorId="0" shapeId="0">
      <text>
        <r>
          <rPr>
            <sz val="8"/>
            <color indexed="81"/>
            <rFont val="Tahoma"/>
            <family val="2"/>
          </rPr>
          <t xml:space="preserve">Für die Reibungsverluste werden (unter Annahme einer wirtschaftlichen Fließgeschwindigkeit von bis zu 1m/s) Richtwerte in Abhängigkeit der Leitungslänge angegeben (Leitfaden S.18, Abbildung 5). Bei Netzpumpen wird als Leitungslänge die Entfernung zum kritischsten Punkt im Netzabschnitt herangezogen. Bei großen Abweichungen von diesem Richtwertebereich sollten die Reibungsverluste mittels einer Rohrnetzberechnung ermittelt und beurteilt werden.
</t>
        </r>
      </text>
    </comment>
  </commentList>
</comments>
</file>

<file path=xl/comments8.xml><?xml version="1.0" encoding="utf-8"?>
<comments xmlns="http://schemas.openxmlformats.org/spreadsheetml/2006/main">
  <authors>
    <author>BOKU-SIG</author>
  </authors>
  <commentList>
    <comment ref="J4" authorId="0" shapeId="0">
      <text>
        <r>
          <rPr>
            <sz val="8"/>
            <color indexed="81"/>
            <rFont val="Tahoma"/>
            <family val="2"/>
          </rPr>
          <t xml:space="preserve">siehe Leitfaden Abbildung 8 - Gesamtkosten der elektromaschinellen Ausrüstung bei einer Pumpe als Turbine (PAT)
</t>
        </r>
      </text>
    </comment>
    <comment ref="K4" authorId="0" shapeId="0">
      <text>
        <r>
          <rPr>
            <sz val="8"/>
            <color indexed="81"/>
            <rFont val="Tahoma"/>
            <family val="2"/>
          </rPr>
          <t xml:space="preserve">entspricht Einkaufspreis bei Eigenverbrauch
</t>
        </r>
      </text>
    </comment>
    <comment ref="L4" authorId="0" shapeId="0">
      <text>
        <r>
          <rPr>
            <sz val="8"/>
            <color indexed="81"/>
            <rFont val="Tahoma"/>
            <family val="2"/>
          </rPr>
          <t xml:space="preserve">Gesamtwirkungsgrad (=Wirkungsgrad von Turbine (=0,7)*Getriebe (=1)*Generator (= 0,9)*Trafo (=0,9)) = für eine Pumpe als Turbine (PAT) mit 0,63 angenommen
</t>
        </r>
      </text>
    </comment>
    <comment ref="P4" authorId="0" shapeId="0">
      <text>
        <r>
          <rPr>
            <sz val="8"/>
            <color indexed="81"/>
            <rFont val="Tahoma"/>
            <family val="2"/>
          </rPr>
          <t>Kalkulationszinsfuß = 3%</t>
        </r>
        <r>
          <rPr>
            <b/>
            <sz val="8"/>
            <color indexed="81"/>
            <rFont val="Tahoma"/>
            <family val="2"/>
          </rPr>
          <t xml:space="preserve">
</t>
        </r>
        <r>
          <rPr>
            <sz val="8"/>
            <color indexed="81"/>
            <rFont val="Tahoma"/>
            <family val="2"/>
          </rPr>
          <t xml:space="preserve">
Bei einem positiven Barwert nach 30 Jahren ist je nach Höhe des Barwerts bzw. Länge der Amortisationsdauer eine detaillierte Untersuchung sinnvoll.</t>
        </r>
      </text>
    </comment>
  </commentList>
</comments>
</file>

<file path=xl/comments9.xml><?xml version="1.0" encoding="utf-8"?>
<comments xmlns="http://schemas.openxmlformats.org/spreadsheetml/2006/main">
  <authors>
    <author>BOKU-SIG</author>
  </authors>
  <commentList>
    <comment ref="B4" authorId="0" shapeId="0">
      <text>
        <r>
          <rPr>
            <sz val="8"/>
            <color indexed="81"/>
            <rFont val="Tahoma"/>
            <family val="2"/>
          </rPr>
          <t xml:space="preserve">aus Blatt 1.1.1
</t>
        </r>
      </text>
    </comment>
    <comment ref="B5" authorId="0" shapeId="0">
      <text>
        <r>
          <rPr>
            <sz val="8"/>
            <color indexed="81"/>
            <rFont val="Tahoma"/>
            <family val="2"/>
          </rPr>
          <t xml:space="preserve">aus Blatt 1.1.2 Zelle G5
</t>
        </r>
      </text>
    </comment>
    <comment ref="B10" authorId="0" shapeId="0">
      <text>
        <r>
          <rPr>
            <b/>
            <sz val="8"/>
            <color indexed="81"/>
            <rFont val="Tahoma"/>
            <family val="2"/>
          </rPr>
          <t>Hinweis:</t>
        </r>
        <r>
          <rPr>
            <sz val="8"/>
            <color indexed="81"/>
            <rFont val="Tahoma"/>
            <family val="2"/>
          </rPr>
          <t xml:space="preserve">
Der Stromverbrauch wird auf Basis der Jahresbetriebsstunden und einer Einzelmessung bei meist 50Hz hochgerechnet. Dabei wird eine Überschätzung des Stromverbrauches erfolgen, da die Pumpen meist nicht auf 50Hz sonder zwischen 30 und 50Hz laufen. Dies muss bei der Beurteilung des Gesmatwertes berücksichtigt werden.</t>
        </r>
      </text>
    </comment>
  </commentList>
</comments>
</file>

<file path=xl/sharedStrings.xml><?xml version="1.0" encoding="utf-8"?>
<sst xmlns="http://schemas.openxmlformats.org/spreadsheetml/2006/main" count="1284" uniqueCount="243">
  <si>
    <t>Analyse und Beurteilung des energetischen Zustands</t>
  </si>
  <si>
    <t>Kapitel</t>
  </si>
  <si>
    <t>Tabellenblatt</t>
  </si>
  <si>
    <t>Status</t>
  </si>
  <si>
    <t>Schritt 1: Feststellung des IST-Zustands</t>
  </si>
  <si>
    <t>1.1 Übersicht über Stromverbrauch und Stromproduktion</t>
  </si>
  <si>
    <t>1.1.1 Allgemeine Betriebsdaten</t>
  </si>
  <si>
    <t>1.1.2 Stromverbrauch nach Bereichen</t>
  </si>
  <si>
    <t>1.1.3 Vorhandene Stromproduktion</t>
  </si>
  <si>
    <t>1.2 Aufbereitung und Desinfektion</t>
  </si>
  <si>
    <t>1.3.2.1 Pumpengruppen mit konstanten Druckverhältnissen</t>
  </si>
  <si>
    <t>1.3.2.2 Pumpengruppen mit variablen Druckverhältnissen</t>
  </si>
  <si>
    <t>1.3.2.3 Pumpenmessung</t>
  </si>
  <si>
    <t>Schritt 2: Abweichungsanalyse</t>
  </si>
  <si>
    <t>2.3 Wasserverluste</t>
  </si>
  <si>
    <t>2.4 Trinkwasserkraftwerke</t>
  </si>
  <si>
    <t>Schritt 3: Beurteilung Gesamtsystem</t>
  </si>
  <si>
    <t>3.1 Beurteilung Gesamtsystem</t>
  </si>
  <si>
    <t>3.1 Beurteilung Gesamtsystem Pumpen</t>
  </si>
  <si>
    <t>Allgemeine Betriebsdaten</t>
  </si>
  <si>
    <t>Name des Wasserversorgungsunternehmens</t>
  </si>
  <si>
    <t>Adresse</t>
  </si>
  <si>
    <t>Kontaktperson für Datenerhebung</t>
  </si>
  <si>
    <t>Telefon</t>
  </si>
  <si>
    <t>Mobiltelefon</t>
  </si>
  <si>
    <t>Email</t>
  </si>
  <si>
    <t>Abrechnungszeitraum t für Energiebezug und –abgabe sowie Systemeinspeisung und reale Verluste</t>
  </si>
  <si>
    <t xml:space="preserve"> Stromverbrauch nach Bereichen</t>
  </si>
  <si>
    <t>Name der Anlage</t>
  </si>
  <si>
    <t>Bezeichnung 
des Stromzählers</t>
  </si>
  <si>
    <t xml:space="preserve"> </t>
  </si>
  <si>
    <t>Vorhandene Stromproduktion</t>
  </si>
  <si>
    <t>Aufbereitung und Desinfektion</t>
  </si>
  <si>
    <t>Art der Aufbereitung / 
Desinfektion</t>
  </si>
  <si>
    <t>gewählter Zeitraum t 
(in Tagen)</t>
  </si>
  <si>
    <t>Stromverbrauch der Anlage
kWh/t</t>
  </si>
  <si>
    <t>spezifischer Stromverbrauch
Wh/m³</t>
  </si>
  <si>
    <t>Hilfsrechner für die Ermittlung des Stromverbrauchs je Aufbereitungsanlage</t>
  </si>
  <si>
    <t>Abschätzung Stromverbraucher je Aufbereitungsschritt:</t>
  </si>
  <si>
    <t>Aufbereitungsschritt</t>
  </si>
  <si>
    <t>Name der 
Anlage</t>
  </si>
  <si>
    <t>Bezeichnung des Stromzählers</t>
  </si>
  <si>
    <t>Förderhöhe 
(= H1 + M = H + Reibungsverluste)
in m</t>
  </si>
  <si>
    <t>Leitungslänge zum Behälter bzw. kritischsten Punkt
in m</t>
  </si>
  <si>
    <t>geförderte Wassermenge im gewählten Zeitraum
in m³</t>
  </si>
  <si>
    <t>Stromverbrauch lt. Stromzähler im gewählten Zeitraum
in kWh</t>
  </si>
  <si>
    <t>hydraulische Energie
in kWh</t>
  </si>
  <si>
    <t>Gesamt-wirkungsgrad
in %</t>
  </si>
  <si>
    <t>Pumpengruppen mit konstanten Druckverhältnissen</t>
  </si>
  <si>
    <t>Bezeichnung der Pumpengruppe</t>
  </si>
  <si>
    <t>Gewählter Zeitraum t
in Tagen</t>
  </si>
  <si>
    <t>trocken aufgestellt</t>
  </si>
  <si>
    <t>Pumpengruppen nach Stromzählern</t>
  </si>
  <si>
    <t>nass aufgestellt</t>
  </si>
  <si>
    <t>hydraulische Energie aller Pumpengruppen an diesem Stromzähler
in kWh</t>
  </si>
  <si>
    <t>nach der hydraulischen Energie gewichtete mittlere Leistung der Pumpengruppen an diesem Stromzähler in kW</t>
  </si>
  <si>
    <t>Pumpengruppen mit variablen Druckverhältnissen</t>
  </si>
  <si>
    <t>Aufstellungsart der Pumpen in der Pumpengruppe</t>
  </si>
  <si>
    <t>Summe</t>
  </si>
  <si>
    <t>trocken 0-5</t>
  </si>
  <si>
    <t>UWP 0-5</t>
  </si>
  <si>
    <t>trocken 5-50</t>
  </si>
  <si>
    <t>UWP 5-50</t>
  </si>
  <si>
    <t>trocken &gt;50</t>
  </si>
  <si>
    <t>UWP &gt;50</t>
  </si>
  <si>
    <t>1.3 Pumpen
inkl. Reibungsverluste in Rohrleitungen</t>
  </si>
  <si>
    <t xml:space="preserve"> 1.3.2 Pumpengruppen nach Stromzählern</t>
  </si>
  <si>
    <t>2.2 Pumpen</t>
  </si>
  <si>
    <t>Pumpenmessung</t>
  </si>
  <si>
    <t>Bezeichnung der Pumpe</t>
  </si>
  <si>
    <t>Datum der Pumpenmessung</t>
  </si>
  <si>
    <t>Förderstrom zum Zeitpunkt der Pumpenmessung
in l/s</t>
  </si>
  <si>
    <t>Förderhöhe zum Zeitpunkt der Pumpenmessung
in m</t>
  </si>
  <si>
    <t>2.2.2 Pumpengruppen nach Stromzähler</t>
  </si>
  <si>
    <t>2.2.3 Pumpenmessung</t>
  </si>
  <si>
    <t>Pumpengruppen nach Stromzähler</t>
  </si>
  <si>
    <t xml:space="preserve"> Wasserverluste</t>
  </si>
  <si>
    <t>Stromverbrauch 
Aufbereitung, Desinfektion und Pumpen
in kWh/m³</t>
  </si>
  <si>
    <t>B</t>
  </si>
  <si>
    <t>C</t>
  </si>
  <si>
    <t>D</t>
  </si>
  <si>
    <t>E</t>
  </si>
  <si>
    <t>F</t>
  </si>
  <si>
    <t>G</t>
  </si>
  <si>
    <t>Laufende Nr. des Strom-zählers</t>
  </si>
  <si>
    <t>H</t>
  </si>
  <si>
    <t>I</t>
  </si>
  <si>
    <t>Gesamtstromverbrauch lt. Stromzähler inkl. Pumpen etc. in kWh/t</t>
  </si>
  <si>
    <t>Leistung in kW</t>
  </si>
  <si>
    <t>Stromverbrauch geschätzt in kWh/t</t>
  </si>
  <si>
    <t>Betriebsstunden im Zeitraum t</t>
  </si>
  <si>
    <t>vollständig</t>
  </si>
  <si>
    <t>unvollständig</t>
  </si>
  <si>
    <t>Mittlere Leistung der Pumpen in der Pumpengruppe in kW</t>
  </si>
  <si>
    <t>status</t>
  </si>
  <si>
    <t>aufstellung</t>
  </si>
  <si>
    <t>J</t>
  </si>
  <si>
    <t>K</t>
  </si>
  <si>
    <t>L</t>
  </si>
  <si>
    <t>M</t>
  </si>
  <si>
    <t>N</t>
  </si>
  <si>
    <t>O</t>
  </si>
  <si>
    <t>G * L</t>
  </si>
  <si>
    <t>G * L
trocken aufgestellt</t>
  </si>
  <si>
    <t>G * L
nass aufgestellt</t>
  </si>
  <si>
    <t>P</t>
  </si>
  <si>
    <t>Summe (G * L)
trocken aufgestellt
aus Blatt 1.3.2.1</t>
  </si>
  <si>
    <t>Summe (G * L)
trocken aufgestellt
aus Blatt 1.3.2.2</t>
  </si>
  <si>
    <t>Summe (G * L)
nass aufgestellt
aus Blatt 1.3.2.1</t>
  </si>
  <si>
    <t>Summe (G * L)
nass aufgestellt
aus Blatt 1.3.2.2</t>
  </si>
  <si>
    <t>R</t>
  </si>
  <si>
    <t>Summe (G * L) gesamt</t>
  </si>
  <si>
    <t>hydraulische Energie der Pumpengruppen aus Blatt 1.3.2.1 an diesem Stromzähler
in kWh</t>
  </si>
  <si>
    <t>hydraulische Energie der Pumpengruppen aus Blatt 1.3.2.2 an diesem Stromzähler
in kWh</t>
  </si>
  <si>
    <t>eta RW trocken aufgestellt
in %</t>
  </si>
  <si>
    <t>eta RW nass aufgestellt
in %</t>
  </si>
  <si>
    <t>eta RW gemittelt
in %</t>
  </si>
  <si>
    <t>IST
Gesamt-wirkungsgrad
in %</t>
  </si>
  <si>
    <t>Stromverbrauch berechnet nach Betriebsstunden der Pumpe pro Jahr
in kWh/Jahr</t>
  </si>
  <si>
    <t>Betriebs-
stunden pro Jahr</t>
  </si>
  <si>
    <t>Aufstellungsart 
der Pumpen</t>
  </si>
  <si>
    <r>
      <rPr>
        <b/>
        <sz val="10"/>
        <color indexed="8"/>
        <rFont val="Helvetica"/>
      </rPr>
      <t>ISTWERT</t>
    </r>
    <r>
      <rPr>
        <sz val="10"/>
        <color indexed="8"/>
        <rFont val="Helvetica"/>
      </rPr>
      <t xml:space="preserve">
Gesamt-wirkungsgrad
in %</t>
    </r>
  </si>
  <si>
    <r>
      <rPr>
        <b/>
        <sz val="10"/>
        <color indexed="8"/>
        <rFont val="Helvetica"/>
      </rPr>
      <t>RICHTWERT</t>
    </r>
    <r>
      <rPr>
        <sz val="10"/>
        <color indexed="8"/>
        <rFont val="Helvetica"/>
      </rPr>
      <t xml:space="preserve"> Gesamt-wirkungsgrad
in %</t>
    </r>
  </si>
  <si>
    <t xml:space="preserve"> Trinkwasserkraftwerke - Potentialabschätzung</t>
  </si>
  <si>
    <t>Name der Variante 
Trinkwasserkraftwerk</t>
  </si>
  <si>
    <t>Bruttofallhöhe
in m</t>
  </si>
  <si>
    <t>nutzbare Wassermenge als Durchfluss 
in l/s</t>
  </si>
  <si>
    <t>Länge der Fallleitung
in m</t>
  </si>
  <si>
    <t>Durchmesser der Fallleitung
als DN</t>
  </si>
  <si>
    <t>Kosten der Adaptierung bzw. Neuverlegung  der Fallleitung
in EUR/m</t>
  </si>
  <si>
    <t>Erzielbarer Einspeistarif in EUR/kWh</t>
  </si>
  <si>
    <t>Jahres-stromproduktion
in kWh/Jahr</t>
  </si>
  <si>
    <t>Erlöse
in EUR/Jahr</t>
  </si>
  <si>
    <t>kumulierter Barwert nach 30 Jahren
in EUR</t>
  </si>
  <si>
    <t>Nettofallhöhe
in m</t>
  </si>
  <si>
    <t>v in m/s</t>
  </si>
  <si>
    <t>Rohr-
querschnitt 
m2</t>
  </si>
  <si>
    <t>kinematische Viskosität m2/s</t>
  </si>
  <si>
    <t>Reynoldszahl</t>
  </si>
  <si>
    <t>Reibungsbeiwert mm</t>
  </si>
  <si>
    <t>k/d</t>
  </si>
  <si>
    <t>Rohreibungsbeiwert λ Startwert</t>
  </si>
  <si>
    <t>Rohreibungsbeiwert λ Iteration 1</t>
  </si>
  <si>
    <t>Rohreibungsbeiwert λ Iteration 2</t>
  </si>
  <si>
    <t>Rohreibungsbeiwert λ Iteration 3</t>
  </si>
  <si>
    <t>Rohreibungsbeiwert λ Iteration 4</t>
  </si>
  <si>
    <t>Rohreibungsbeiwert λ Iteration 5</t>
  </si>
  <si>
    <t>Rohrreibungsgefälle</t>
  </si>
  <si>
    <t>Rohrreibungsgefälle m/km</t>
  </si>
  <si>
    <t>Druckverlusthöhe m</t>
  </si>
  <si>
    <t>Gesamtkosten der elektromaschinellen Ausrüstung  lt. Leitfaden in Abhängigkeit der Leistung (Spalte L)
in EUR</t>
  </si>
  <si>
    <t>Investitions-kosten
in EUR</t>
  </si>
  <si>
    <t>Länge der zu verlegenden Stromleitung zum nächsten Einspeisepunkt
in m</t>
  </si>
  <si>
    <t>geschätzte Gesamtkosten für die Adaptierung der Räumlichkeiten bzw. Errichtung eines Turbinenhauses
in EUR</t>
  </si>
  <si>
    <t>n</t>
  </si>
  <si>
    <t>Kalkulationszinsfuß = 3%</t>
  </si>
  <si>
    <t>Abzinsusfaktor</t>
  </si>
  <si>
    <t>Barwert</t>
  </si>
  <si>
    <t>Barwert kummuliert</t>
  </si>
  <si>
    <t>S</t>
  </si>
  <si>
    <t>geodätischer Höhenunterschied zwischen Wasserspiegel und kritischsten Punkt in m</t>
  </si>
  <si>
    <t>mittlere Förderhöhe über den betrachteten Zeitraum t</t>
  </si>
  <si>
    <t>Nennleistung des Pumpenaggregates in kW</t>
  </si>
  <si>
    <t>Wirkleistung aus der Pumpenmessung
in kW</t>
  </si>
  <si>
    <t>Leistung
in kW</t>
  </si>
  <si>
    <t>Abrechnungszeitraum über ein Jahr</t>
  </si>
  <si>
    <t>Aufwendungen für Energiebezug (EUR/Jahr)</t>
  </si>
  <si>
    <t>Stromproduktion (kWh/Jahr)</t>
  </si>
  <si>
    <t>Stromabgabe ans Netz (kWh/Jahr)</t>
  </si>
  <si>
    <t>Erträge aus Energieabgabe ans Netz (EUR/Jahr)</t>
  </si>
  <si>
    <t>Stromverbrauch
Aufbereitung und Desinfektion
kWh/Jahr</t>
  </si>
  <si>
    <t>Stromverbrauch
Pumpen
kWh/Jahr</t>
  </si>
  <si>
    <t>Sonstige Stromverbraucher
kWh/Jahr</t>
  </si>
  <si>
    <t>Kontrollsumme kWh/Jahr</t>
  </si>
  <si>
    <t>Stromproduktion lt. Stromzähler
kWh/Jahr</t>
  </si>
  <si>
    <t>kritischster Punkt</t>
  </si>
  <si>
    <t>Behälter</t>
  </si>
  <si>
    <t>Netz</t>
  </si>
  <si>
    <t xml:space="preserve"> Beurteilung Gesamtsystem Pumpen</t>
  </si>
  <si>
    <t>Strombezug lt. Rechnung</t>
  </si>
  <si>
    <t>Stromverbrauch Pumpen</t>
  </si>
  <si>
    <t>kWh/Jahr</t>
  </si>
  <si>
    <t>Gesamt</t>
  </si>
  <si>
    <r>
      <rPr>
        <b/>
        <sz val="10"/>
        <color indexed="8"/>
        <rFont val="Helvetica"/>
      </rPr>
      <t>gewichteterISTWERT</t>
    </r>
    <r>
      <rPr>
        <sz val="10"/>
        <color indexed="8"/>
        <rFont val="Helvetica"/>
      </rPr>
      <t xml:space="preserve">
Gesamt-wirkungsgrad
in %</t>
    </r>
  </si>
  <si>
    <r>
      <rPr>
        <b/>
        <sz val="10"/>
        <color indexed="8"/>
        <rFont val="Helvetica"/>
      </rPr>
      <t>gewichteterRICHTWERT</t>
    </r>
    <r>
      <rPr>
        <sz val="10"/>
        <color indexed="8"/>
        <rFont val="Helvetica"/>
      </rPr>
      <t xml:space="preserve"> Gesamt-wirkungsgrad
in %</t>
    </r>
  </si>
  <si>
    <t>Stromverbrauch 
in kWh/Jahr</t>
  </si>
  <si>
    <t>RICHTWERT
Gesamt-wirkungsgrad
in %</t>
  </si>
  <si>
    <t>Pumpengruppen</t>
  </si>
  <si>
    <t>Art der Pumpenbeurteilung</t>
  </si>
  <si>
    <t>Pumpenbeurteilung 
GESAMT</t>
  </si>
  <si>
    <t>gewichteter IST</t>
  </si>
  <si>
    <t>gewichteter RICHT</t>
  </si>
  <si>
    <t>Gesamtbeurteilung erfolgte für % des Gesamtstromverbrauchs von Pumpen</t>
  </si>
  <si>
    <t>Gesamtsystem lt. Stromzählerdaten für ein Jahr</t>
  </si>
  <si>
    <r>
      <t>Systemeinspeisung in diesem Jahr (m</t>
    </r>
    <r>
      <rPr>
        <vertAlign val="superscript"/>
        <sz val="10"/>
        <rFont val="Helvetica"/>
      </rPr>
      <t>3</t>
    </r>
    <r>
      <rPr>
        <sz val="10"/>
        <rFont val="Helvetica"/>
      </rPr>
      <t>/Jahr)</t>
    </r>
  </si>
  <si>
    <t>Strombezug lt. Rechnung (kWh/Jahr)</t>
  </si>
  <si>
    <t>Angaben zu Energebezug und -abgabe sowie Erträge im Abrechnungszeitraum (Jahr)</t>
  </si>
  <si>
    <r>
      <t>Reale Verluste in diesem Jahr(m</t>
    </r>
    <r>
      <rPr>
        <vertAlign val="superscript"/>
        <sz val="10"/>
        <rFont val="Helvetica"/>
      </rPr>
      <t>3</t>
    </r>
    <r>
      <rPr>
        <sz val="10"/>
        <rFont val="Helvetica"/>
      </rPr>
      <t>/Jahr)</t>
    </r>
  </si>
  <si>
    <t>Bezeichnung des 
Wasserzählers der Pumpengruppe</t>
  </si>
  <si>
    <t>Bezeichnung des 
Stromzählers der Pumpengruppe</t>
  </si>
  <si>
    <t>Netzdruck im kritischsten Punkt 
in m</t>
  </si>
  <si>
    <t>Aufstellungsart der 
Pumpe</t>
  </si>
  <si>
    <t>Bezeichnung 
der Pumpe</t>
  </si>
  <si>
    <t>Q</t>
  </si>
  <si>
    <t>&lt; 1000</t>
  </si>
  <si>
    <t>1000-3000</t>
  </si>
  <si>
    <t>&gt;3000</t>
  </si>
  <si>
    <t>Reibungsverluste IST
in m</t>
  </si>
  <si>
    <t>Reibungsverluste RICHTWERT
in m</t>
  </si>
  <si>
    <t>5 - 8</t>
  </si>
  <si>
    <t>6 - 10</t>
  </si>
  <si>
    <t>7 - 12</t>
  </si>
  <si>
    <t>Reibungsverluste RICHTWERT 
in m</t>
  </si>
  <si>
    <t>reale Wasserverluste
in m³/Jahr</t>
  </si>
  <si>
    <t>Stromverbrauch durch Wasserverluste
in kWh/Jahr</t>
  </si>
  <si>
    <t>geodätischer Höhen-unterschied
in m</t>
  </si>
  <si>
    <t>Gesamtstromverbrauch lt. Stromzähler
kWh/Jahr</t>
  </si>
  <si>
    <t>Anlage 2</t>
  </si>
  <si>
    <t>Brunnenpumpe 1</t>
  </si>
  <si>
    <t>Brunnenpumpe 3</t>
  </si>
  <si>
    <t>Brunnenpumpe 4</t>
  </si>
  <si>
    <t>WVU</t>
  </si>
  <si>
    <t>Wasserstrasse 1</t>
  </si>
  <si>
    <t>Helmut Hofer</t>
  </si>
  <si>
    <t>01-23456-789</t>
  </si>
  <si>
    <t>0664-12345678</t>
  </si>
  <si>
    <t>h.hofer@wvu.at</t>
  </si>
  <si>
    <t>01.01.2011 - 31.12.2011</t>
  </si>
  <si>
    <t>Anlage 1</t>
  </si>
  <si>
    <t>SZ001</t>
  </si>
  <si>
    <t>SZ002</t>
  </si>
  <si>
    <t>Trinkwasserkraftwerk 1</t>
  </si>
  <si>
    <t>Trinkwasserkraftwerk 2</t>
  </si>
  <si>
    <t>UV-Anlage 1</t>
  </si>
  <si>
    <t>UV-Anlage</t>
  </si>
  <si>
    <t>UV-Anlage 2</t>
  </si>
  <si>
    <t>Behälterpumpen</t>
  </si>
  <si>
    <t>WZ001</t>
  </si>
  <si>
    <t>Netzpumpen</t>
  </si>
  <si>
    <t>WZ002</t>
  </si>
  <si>
    <t>TWKW 3</t>
  </si>
  <si>
    <t>Stromverbrauch der Pumpen an diesem Stromzähler im gewählten Zeitraum
in kWh</t>
  </si>
  <si>
    <t>aufbereitete / desinfizierte Wassermenge in m³ im gewählten Zeitraum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</si>
</sst>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2" formatCode="#,##0.0"/>
    <numFmt numFmtId="175" formatCode="#,##0.0000"/>
    <numFmt numFmtId="176" formatCode="#,##0.000"/>
    <numFmt numFmtId="178" formatCode="#,##0.0000000"/>
  </numFmts>
  <fonts count="35" x14ac:knownFonts="1">
    <font>
      <sz val="11"/>
      <color theme="1"/>
      <name val="Calibri"/>
      <family val="2"/>
      <scheme val="minor"/>
    </font>
    <font>
      <b/>
      <sz val="11"/>
      <name val="Helvetica"/>
    </font>
    <font>
      <b/>
      <sz val="12"/>
      <name val="Helvetica"/>
    </font>
    <font>
      <b/>
      <i/>
      <sz val="11"/>
      <name val="Helvetica"/>
    </font>
    <font>
      <sz val="10"/>
      <name val="Helvetica"/>
    </font>
    <font>
      <b/>
      <sz val="10"/>
      <name val="Helvetica"/>
    </font>
    <font>
      <vertAlign val="superscript"/>
      <sz val="10"/>
      <name val="Helvetica"/>
    </font>
    <font>
      <sz val="8"/>
      <color indexed="81"/>
      <name val="Tahoma"/>
      <family val="2"/>
    </font>
    <font>
      <b/>
      <sz val="8"/>
      <color indexed="81"/>
      <name val="Tahoma"/>
      <family val="2"/>
    </font>
    <font>
      <sz val="10"/>
      <color indexed="8"/>
      <name val="Helvetica"/>
    </font>
    <font>
      <b/>
      <sz val="10"/>
      <color indexed="8"/>
      <name val="Helvetica"/>
    </font>
    <font>
      <sz val="8"/>
      <color indexed="81"/>
      <name val="Tahoma"/>
      <family val="2"/>
    </font>
    <font>
      <b/>
      <sz val="8"/>
      <color indexed="81"/>
      <name val="Tahoma"/>
      <family val="2"/>
    </font>
    <font>
      <sz val="8"/>
      <color indexed="81"/>
      <name val="Tahoma"/>
      <family val="2"/>
    </font>
    <font>
      <sz val="8"/>
      <color indexed="81"/>
      <name val="Tahoma"/>
      <charset val="1"/>
    </font>
    <font>
      <sz val="11"/>
      <color theme="1"/>
      <name val="Calibri"/>
      <family val="2"/>
      <scheme val="minor"/>
    </font>
    <font>
      <b/>
      <sz val="11"/>
      <color theme="1"/>
      <name val="Calibri"/>
      <family val="2"/>
      <scheme val="minor"/>
    </font>
    <font>
      <u/>
      <sz val="11"/>
      <color theme="10"/>
      <name val="Calibri"/>
      <family val="2"/>
    </font>
    <font>
      <sz val="11"/>
      <color theme="1"/>
      <name val="Helvetica"/>
    </font>
    <font>
      <b/>
      <sz val="11"/>
      <color theme="1"/>
      <name val="Helvetica"/>
    </font>
    <font>
      <sz val="8"/>
      <color theme="1"/>
      <name val="Helvetica"/>
    </font>
    <font>
      <b/>
      <sz val="11"/>
      <color theme="0"/>
      <name val="Helvetica"/>
    </font>
    <font>
      <sz val="10"/>
      <color theme="1"/>
      <name val="Helvetica"/>
    </font>
    <font>
      <sz val="11"/>
      <name val="Calibri"/>
      <family val="2"/>
      <scheme val="minor"/>
    </font>
    <font>
      <b/>
      <sz val="10"/>
      <color theme="0"/>
      <name val="Helvetica"/>
    </font>
    <font>
      <b/>
      <sz val="10"/>
      <color theme="1"/>
      <name val="Helvetica"/>
    </font>
    <font>
      <b/>
      <sz val="10"/>
      <color rgb="FFCCECFF"/>
      <name val="Helvetica"/>
    </font>
    <font>
      <sz val="10"/>
      <color rgb="FFCCECFF"/>
      <name val="Helvetica"/>
    </font>
    <font>
      <sz val="11"/>
      <color theme="0"/>
      <name val="Helvetica"/>
    </font>
    <font>
      <sz val="10"/>
      <color theme="1"/>
      <name val="Calibri"/>
      <family val="2"/>
      <scheme val="minor"/>
    </font>
    <font>
      <sz val="11"/>
      <color rgb="FFFF0000"/>
      <name val="Helvetica"/>
    </font>
    <font>
      <b/>
      <sz val="10"/>
      <color rgb="FF0099CC"/>
      <name val="Helvetica"/>
    </font>
    <font>
      <sz val="11"/>
      <color rgb="FFCCECFF"/>
      <name val="Helvetica"/>
    </font>
    <font>
      <b/>
      <sz val="16"/>
      <color theme="0"/>
      <name val="Helvetica"/>
    </font>
    <font>
      <b/>
      <sz val="14"/>
      <color theme="0"/>
      <name val="Helvetica"/>
    </font>
  </fonts>
  <fills count="7">
    <fill>
      <patternFill patternType="none"/>
    </fill>
    <fill>
      <patternFill patternType="gray125"/>
    </fill>
    <fill>
      <patternFill patternType="solid">
        <fgColor rgb="FFCCECFF"/>
        <bgColor indexed="64"/>
      </patternFill>
    </fill>
    <fill>
      <patternFill patternType="solid">
        <fgColor theme="0" tint="-0.249977111117893"/>
        <bgColor indexed="64"/>
      </patternFill>
    </fill>
    <fill>
      <patternFill patternType="solid">
        <fgColor rgb="FF0099CC"/>
        <bgColor indexed="64"/>
      </patternFill>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rgb="FF0099CC"/>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top/>
      <bottom style="thin">
        <color theme="0"/>
      </bottom>
      <diagonal/>
    </border>
    <border>
      <left style="dashed">
        <color theme="0"/>
      </left>
      <right/>
      <top style="dashed">
        <color theme="0"/>
      </top>
      <bottom style="dashed">
        <color theme="0"/>
      </bottom>
      <diagonal/>
    </border>
    <border>
      <left/>
      <right/>
      <top style="thin">
        <color theme="0"/>
      </top>
      <bottom style="dashed">
        <color theme="0"/>
      </bottom>
      <diagonal/>
    </border>
    <border>
      <left/>
      <right/>
      <top style="dashed">
        <color theme="0"/>
      </top>
      <bottom style="dashed">
        <color theme="0"/>
      </bottom>
      <diagonal/>
    </border>
    <border>
      <left/>
      <right style="dashed">
        <color theme="0"/>
      </right>
      <top style="dashed">
        <color theme="0"/>
      </top>
      <bottom style="dashed">
        <color theme="0"/>
      </bottom>
      <diagonal/>
    </border>
    <border>
      <left/>
      <right/>
      <top style="dashed">
        <color theme="0"/>
      </top>
      <bottom/>
      <diagonal/>
    </border>
    <border>
      <left/>
      <right/>
      <top/>
      <bottom style="dashed">
        <color theme="0"/>
      </bottom>
      <diagonal/>
    </border>
    <border>
      <left/>
      <right/>
      <top style="thin">
        <color theme="0"/>
      </top>
      <bottom/>
      <diagonal/>
    </border>
  </borders>
  <cellStyleXfs count="3">
    <xf numFmtId="0" fontId="0" fillId="0" borderId="0"/>
    <xf numFmtId="0" fontId="17" fillId="0" borderId="0" applyNumberFormat="0" applyFill="0" applyBorder="0" applyAlignment="0" applyProtection="0">
      <alignment vertical="top"/>
      <protection locked="0"/>
    </xf>
    <xf numFmtId="9" fontId="15" fillId="0" borderId="0" applyFont="0" applyFill="0" applyBorder="0" applyAlignment="0" applyProtection="0"/>
  </cellStyleXfs>
  <cellXfs count="211">
    <xf numFmtId="0" fontId="0" fillId="0" borderId="0" xfId="0"/>
    <xf numFmtId="0" fontId="18" fillId="0" borderId="0" xfId="0" applyFont="1"/>
    <xf numFmtId="0" fontId="19" fillId="0" borderId="0" xfId="0" applyFont="1" applyBorder="1" applyAlignment="1"/>
    <xf numFmtId="0" fontId="0" fillId="0" borderId="0" xfId="0" applyBorder="1"/>
    <xf numFmtId="0" fontId="18" fillId="0" borderId="0" xfId="0" applyFont="1" applyBorder="1"/>
    <xf numFmtId="0" fontId="1" fillId="0" borderId="0" xfId="0" applyFont="1" applyFill="1" applyBorder="1" applyAlignment="1">
      <alignment horizontal="left" vertical="top"/>
    </xf>
    <xf numFmtId="0" fontId="2" fillId="0" borderId="0" xfId="0" applyFont="1" applyFill="1" applyBorder="1" applyAlignment="1">
      <alignment horizontal="center" vertical="top"/>
    </xf>
    <xf numFmtId="0" fontId="18" fillId="0" borderId="0" xfId="0" applyFont="1" applyFill="1"/>
    <xf numFmtId="0" fontId="1" fillId="0" borderId="3" xfId="0" applyFont="1" applyFill="1" applyBorder="1" applyAlignment="1">
      <alignment horizontal="left" vertical="top"/>
    </xf>
    <xf numFmtId="0" fontId="1" fillId="0" borderId="3" xfId="0" applyFont="1" applyFill="1" applyBorder="1" applyAlignment="1">
      <alignment horizontal="center" vertical="top"/>
    </xf>
    <xf numFmtId="0" fontId="18" fillId="0" borderId="0" xfId="0" applyFont="1" applyFill="1" applyAlignment="1">
      <alignment horizontal="center" vertical="center"/>
    </xf>
    <xf numFmtId="0" fontId="18" fillId="0" borderId="0" xfId="0" applyFont="1" applyAlignment="1">
      <alignment horizontal="center" vertical="center"/>
    </xf>
    <xf numFmtId="0" fontId="3" fillId="2" borderId="1" xfId="1" applyFont="1" applyFill="1" applyBorder="1" applyAlignment="1" applyProtection="1">
      <alignment horizontal="center" vertical="center"/>
    </xf>
    <xf numFmtId="0" fontId="0" fillId="0" borderId="0" xfId="0" applyAlignment="1">
      <alignment horizontal="center" vertical="center"/>
    </xf>
    <xf numFmtId="0" fontId="20" fillId="3" borderId="0" xfId="0" applyFont="1" applyFill="1" applyBorder="1" applyAlignment="1" applyProtection="1">
      <alignment horizontal="center" vertical="center"/>
      <protection locked="0"/>
    </xf>
    <xf numFmtId="0" fontId="18" fillId="0" borderId="0" xfId="0" applyFont="1" applyBorder="1" applyAlignment="1">
      <alignment horizontal="center"/>
    </xf>
    <xf numFmtId="0" fontId="0" fillId="0" borderId="0" xfId="0" applyBorder="1" applyAlignment="1">
      <alignment horizontal="center"/>
    </xf>
    <xf numFmtId="0" fontId="21" fillId="4" borderId="0" xfId="0" applyFont="1" applyFill="1" applyAlignment="1">
      <alignment horizontal="center" vertical="center"/>
    </xf>
    <xf numFmtId="0" fontId="19" fillId="0" borderId="0" xfId="0" applyFont="1" applyAlignment="1">
      <alignment horizontal="center"/>
    </xf>
    <xf numFmtId="0" fontId="18" fillId="0" borderId="0" xfId="0" applyFont="1" applyFill="1" applyAlignment="1">
      <alignment vertical="center"/>
    </xf>
    <xf numFmtId="0" fontId="18" fillId="0" borderId="0" xfId="0" applyFont="1" applyAlignment="1">
      <alignment vertical="center"/>
    </xf>
    <xf numFmtId="0" fontId="0" fillId="0" borderId="0" xfId="0" applyAlignment="1">
      <alignment vertical="center"/>
    </xf>
    <xf numFmtId="0" fontId="18" fillId="0" borderId="0" xfId="0" applyFont="1" applyBorder="1" applyAlignment="1">
      <alignment vertical="center"/>
    </xf>
    <xf numFmtId="0" fontId="0" fillId="0" borderId="0" xfId="0" applyBorder="1" applyAlignment="1">
      <alignment vertical="center"/>
    </xf>
    <xf numFmtId="0" fontId="22" fillId="5" borderId="4" xfId="0" applyFont="1" applyFill="1" applyBorder="1" applyAlignment="1" applyProtection="1">
      <alignment horizontal="left" vertical="center"/>
      <protection locked="0"/>
    </xf>
    <xf numFmtId="0" fontId="22" fillId="5" borderId="4" xfId="0" applyFont="1" applyFill="1" applyBorder="1" applyAlignment="1" applyProtection="1">
      <alignment horizontal="left" vertical="center" wrapText="1"/>
      <protection locked="0"/>
    </xf>
    <xf numFmtId="49" fontId="22" fillId="5" borderId="4" xfId="0" applyNumberFormat="1" applyFont="1" applyFill="1" applyBorder="1" applyAlignment="1" applyProtection="1">
      <alignment horizontal="left" vertical="center"/>
      <protection locked="0"/>
    </xf>
    <xf numFmtId="3" fontId="22" fillId="5" borderId="4" xfId="0" applyNumberFormat="1" applyFont="1" applyFill="1" applyBorder="1" applyAlignment="1" applyProtection="1">
      <alignment horizontal="left" vertical="center"/>
      <protection locked="0"/>
    </xf>
    <xf numFmtId="0" fontId="0" fillId="0" borderId="0" xfId="0" applyAlignment="1">
      <alignment vertical="center"/>
    </xf>
    <xf numFmtId="0" fontId="3" fillId="0" borderId="0" xfId="1" applyFont="1" applyFill="1" applyBorder="1" applyAlignment="1" applyProtection="1">
      <alignment horizontal="center" vertical="center"/>
    </xf>
    <xf numFmtId="0" fontId="20" fillId="0" borderId="0" xfId="0" applyFont="1" applyFill="1" applyBorder="1" applyAlignment="1" applyProtection="1">
      <alignment horizontal="center" vertical="center"/>
      <protection locked="0"/>
    </xf>
    <xf numFmtId="0" fontId="0" fillId="0" borderId="0" xfId="0" applyFill="1" applyAlignment="1">
      <alignment vertical="center"/>
    </xf>
    <xf numFmtId="0" fontId="17" fillId="5" borderId="4" xfId="1" applyFill="1" applyBorder="1" applyAlignment="1" applyProtection="1">
      <alignment horizontal="left" vertical="center"/>
      <protection locked="0"/>
    </xf>
    <xf numFmtId="0" fontId="16" fillId="0" borderId="0" xfId="0" applyFont="1"/>
    <xf numFmtId="0" fontId="23" fillId="0" borderId="0" xfId="0" applyFont="1"/>
    <xf numFmtId="0" fontId="23" fillId="0" borderId="0" xfId="0" applyFont="1" applyFill="1"/>
    <xf numFmtId="0" fontId="0" fillId="0" borderId="1" xfId="0" applyFill="1" applyBorder="1"/>
    <xf numFmtId="0" fontId="16" fillId="0" borderId="1" xfId="0" applyFont="1" applyFill="1" applyBorder="1"/>
    <xf numFmtId="0" fontId="18" fillId="4" borderId="0" xfId="0" applyFont="1" applyFill="1" applyBorder="1" applyProtection="1">
      <protection hidden="1"/>
    </xf>
    <xf numFmtId="0" fontId="18" fillId="0" borderId="0" xfId="0" applyFont="1" applyFill="1" applyBorder="1" applyProtection="1">
      <protection hidden="1"/>
    </xf>
    <xf numFmtId="0" fontId="18" fillId="0" borderId="0" xfId="0" applyFont="1" applyProtection="1">
      <protection hidden="1"/>
    </xf>
    <xf numFmtId="0" fontId="18" fillId="0" borderId="0" xfId="0" applyFont="1" applyFill="1" applyProtection="1">
      <protection hidden="1"/>
    </xf>
    <xf numFmtId="0" fontId="18" fillId="0" borderId="0" xfId="0" applyFont="1" applyBorder="1" applyProtection="1">
      <protection hidden="1"/>
    </xf>
    <xf numFmtId="0" fontId="22" fillId="0" borderId="0" xfId="0" applyFont="1" applyAlignment="1" applyProtection="1">
      <alignment horizontal="left" vertical="center"/>
      <protection hidden="1"/>
    </xf>
    <xf numFmtId="0" fontId="4" fillId="2" borderId="5"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22" fillId="0" borderId="0" xfId="0" applyFont="1" applyBorder="1" applyAlignment="1" applyProtection="1">
      <alignment horizontal="left" vertical="center"/>
      <protection hidden="1"/>
    </xf>
    <xf numFmtId="0" fontId="5" fillId="0" borderId="0" xfId="0" applyFont="1" applyFill="1" applyBorder="1" applyAlignment="1" applyProtection="1">
      <alignment horizontal="left" vertical="center"/>
      <protection hidden="1"/>
    </xf>
    <xf numFmtId="0" fontId="4" fillId="2" borderId="5" xfId="0" applyFont="1" applyFill="1" applyBorder="1" applyAlignment="1" applyProtection="1">
      <alignment horizontal="left" vertical="center" wrapText="1"/>
      <protection hidden="1"/>
    </xf>
    <xf numFmtId="0" fontId="24" fillId="0" borderId="0" xfId="0" applyFont="1" applyFill="1" applyBorder="1" applyAlignment="1" applyProtection="1">
      <alignment horizontal="left" vertical="center"/>
      <protection hidden="1"/>
    </xf>
    <xf numFmtId="0" fontId="0" fillId="0" borderId="0" xfId="0" applyProtection="1">
      <protection hidden="1"/>
    </xf>
    <xf numFmtId="0" fontId="25" fillId="2" borderId="5" xfId="0" applyFont="1" applyFill="1" applyBorder="1" applyAlignment="1" applyProtection="1">
      <alignment horizontal="center"/>
      <protection hidden="1"/>
    </xf>
    <xf numFmtId="0" fontId="25" fillId="2" borderId="6" xfId="0" applyFont="1" applyFill="1" applyBorder="1" applyAlignment="1" applyProtection="1">
      <alignment horizontal="center"/>
      <protection hidden="1"/>
    </xf>
    <xf numFmtId="0" fontId="25" fillId="2" borderId="4" xfId="0" applyFont="1" applyFill="1" applyBorder="1" applyAlignment="1" applyProtection="1">
      <alignment horizontal="center"/>
      <protection hidden="1"/>
    </xf>
    <xf numFmtId="0" fontId="1" fillId="2" borderId="5" xfId="0" applyFont="1" applyFill="1" applyBorder="1" applyAlignment="1" applyProtection="1">
      <alignment horizontal="left" vertical="center"/>
      <protection hidden="1"/>
    </xf>
    <xf numFmtId="0" fontId="22" fillId="2" borderId="6" xfId="0" applyFont="1" applyFill="1" applyBorder="1" applyAlignment="1" applyProtection="1">
      <alignment horizontal="left" vertical="center" wrapText="1"/>
      <protection hidden="1"/>
    </xf>
    <xf numFmtId="0" fontId="22" fillId="2" borderId="6" xfId="0" applyFont="1" applyFill="1" applyBorder="1" applyAlignment="1" applyProtection="1">
      <alignment horizontal="right" vertical="center" wrapText="1"/>
      <protection hidden="1"/>
    </xf>
    <xf numFmtId="0" fontId="22" fillId="2" borderId="4" xfId="0" applyFont="1" applyFill="1" applyBorder="1" applyAlignment="1" applyProtection="1">
      <alignment horizontal="right" vertical="center" wrapText="1"/>
      <protection hidden="1"/>
    </xf>
    <xf numFmtId="3" fontId="18" fillId="0" borderId="0" xfId="0" applyNumberFormat="1" applyFont="1" applyProtection="1">
      <protection hidden="1"/>
    </xf>
    <xf numFmtId="0" fontId="22" fillId="3" borderId="5" xfId="0" applyFont="1" applyFill="1" applyBorder="1" applyAlignment="1" applyProtection="1">
      <alignment horizontal="left" vertical="center"/>
      <protection locked="0"/>
    </xf>
    <xf numFmtId="0" fontId="22" fillId="3" borderId="6" xfId="0" applyFont="1" applyFill="1" applyBorder="1" applyAlignment="1" applyProtection="1">
      <alignment horizontal="left" vertical="center"/>
      <protection locked="0"/>
    </xf>
    <xf numFmtId="0" fontId="22" fillId="3" borderId="6" xfId="0" applyFont="1" applyFill="1" applyBorder="1" applyAlignment="1" applyProtection="1">
      <alignment horizontal="right" vertical="center"/>
      <protection locked="0"/>
    </xf>
    <xf numFmtId="3" fontId="22" fillId="3" borderId="6" xfId="0" applyNumberFormat="1" applyFont="1" applyFill="1" applyBorder="1" applyAlignment="1" applyProtection="1">
      <alignment horizontal="right" vertical="center"/>
      <protection locked="0"/>
    </xf>
    <xf numFmtId="0" fontId="26" fillId="2" borderId="5" xfId="0" applyFont="1" applyFill="1" applyBorder="1" applyAlignment="1" applyProtection="1">
      <alignment horizontal="right"/>
      <protection hidden="1"/>
    </xf>
    <xf numFmtId="0" fontId="26" fillId="2" borderId="6" xfId="0" applyFont="1" applyFill="1" applyBorder="1" applyAlignment="1" applyProtection="1">
      <alignment horizontal="left"/>
      <protection hidden="1"/>
    </xf>
    <xf numFmtId="0" fontId="26" fillId="2" borderId="6" xfId="0" applyFont="1" applyFill="1" applyBorder="1" applyAlignment="1" applyProtection="1">
      <alignment horizontal="right"/>
      <protection hidden="1"/>
    </xf>
    <xf numFmtId="3" fontId="26" fillId="2" borderId="6" xfId="0" applyNumberFormat="1" applyFont="1" applyFill="1" applyBorder="1" applyAlignment="1" applyProtection="1">
      <alignment horizontal="right"/>
      <protection hidden="1"/>
    </xf>
    <xf numFmtId="3" fontId="26" fillId="2" borderId="4" xfId="0" applyNumberFormat="1" applyFont="1" applyFill="1" applyBorder="1" applyAlignment="1" applyProtection="1">
      <alignment horizontal="right"/>
      <protection hidden="1"/>
    </xf>
    <xf numFmtId="3" fontId="27" fillId="2" borderId="4" xfId="0" applyNumberFormat="1" applyFont="1" applyFill="1" applyBorder="1" applyAlignment="1" applyProtection="1">
      <alignment horizontal="right"/>
      <protection hidden="1"/>
    </xf>
    <xf numFmtId="0" fontId="1" fillId="2" borderId="7" xfId="0" applyFont="1" applyFill="1" applyBorder="1" applyAlignment="1" applyProtection="1">
      <alignment horizontal="left" vertical="center"/>
      <protection hidden="1"/>
    </xf>
    <xf numFmtId="0" fontId="22" fillId="2" borderId="7" xfId="0" applyFont="1" applyFill="1" applyBorder="1" applyAlignment="1" applyProtection="1">
      <alignment horizontal="right" vertical="center" wrapText="1"/>
      <protection hidden="1"/>
    </xf>
    <xf numFmtId="0" fontId="0" fillId="0" borderId="0" xfId="0" applyAlignment="1" applyProtection="1">
      <protection hidden="1"/>
    </xf>
    <xf numFmtId="0" fontId="18" fillId="4" borderId="2" xfId="0" applyFont="1" applyFill="1" applyBorder="1" applyProtection="1">
      <protection hidden="1"/>
    </xf>
    <xf numFmtId="0" fontId="1" fillId="2" borderId="8" xfId="0" applyFont="1" applyFill="1" applyBorder="1" applyAlignment="1" applyProtection="1">
      <alignment horizontal="left" vertical="center"/>
      <protection hidden="1"/>
    </xf>
    <xf numFmtId="0" fontId="22" fillId="2" borderId="9" xfId="0" applyFont="1" applyFill="1" applyBorder="1" applyAlignment="1" applyProtection="1">
      <alignment horizontal="left" vertical="center" wrapText="1"/>
      <protection hidden="1"/>
    </xf>
    <xf numFmtId="0" fontId="22" fillId="2" borderId="10" xfId="0" applyFont="1" applyFill="1" applyBorder="1" applyAlignment="1" applyProtection="1">
      <alignment horizontal="right" vertical="center" wrapText="1"/>
      <protection hidden="1"/>
    </xf>
    <xf numFmtId="0" fontId="22" fillId="2" borderId="11" xfId="0" applyFont="1" applyFill="1" applyBorder="1" applyAlignment="1" applyProtection="1">
      <alignment horizontal="right" vertical="center" wrapText="1"/>
      <protection hidden="1"/>
    </xf>
    <xf numFmtId="0" fontId="21" fillId="4" borderId="0" xfId="0" applyFont="1" applyFill="1" applyProtection="1">
      <protection hidden="1"/>
    </xf>
    <xf numFmtId="0" fontId="28" fillId="4" borderId="0" xfId="0" applyFont="1" applyFill="1" applyProtection="1">
      <protection hidden="1"/>
    </xf>
    <xf numFmtId="3" fontId="22" fillId="2" borderId="12" xfId="0" applyNumberFormat="1" applyFont="1" applyFill="1" applyBorder="1" applyAlignment="1" applyProtection="1">
      <alignment horizontal="right" vertical="center" wrapText="1"/>
      <protection hidden="1"/>
    </xf>
    <xf numFmtId="0" fontId="22" fillId="3" borderId="8" xfId="0" applyFont="1" applyFill="1" applyBorder="1" applyAlignment="1" applyProtection="1">
      <alignment horizontal="left" vertical="center"/>
      <protection locked="0"/>
    </xf>
    <xf numFmtId="0" fontId="22" fillId="3" borderId="10" xfId="0" applyFont="1" applyFill="1" applyBorder="1" applyAlignment="1" applyProtection="1">
      <alignment vertical="center"/>
      <protection locked="0"/>
    </xf>
    <xf numFmtId="3" fontId="22" fillId="3" borderId="10" xfId="0" applyNumberFormat="1" applyFont="1" applyFill="1" applyBorder="1" applyAlignment="1" applyProtection="1">
      <alignment horizontal="right" vertical="center"/>
      <protection locked="0"/>
    </xf>
    <xf numFmtId="3" fontId="22" fillId="3" borderId="10" xfId="0" applyNumberFormat="1" applyFont="1" applyFill="1" applyBorder="1" applyAlignment="1" applyProtection="1">
      <alignment horizontal="left" vertical="center"/>
      <protection locked="0"/>
    </xf>
    <xf numFmtId="172" fontId="22" fillId="3" borderId="10" xfId="0" applyNumberFormat="1" applyFont="1" applyFill="1" applyBorder="1" applyAlignment="1" applyProtection="1">
      <alignment horizontal="right" vertical="center"/>
      <protection locked="0"/>
    </xf>
    <xf numFmtId="3" fontId="22" fillId="3" borderId="10" xfId="0" applyNumberFormat="1" applyFont="1" applyFill="1" applyBorder="1" applyAlignment="1" applyProtection="1">
      <alignment vertical="center"/>
      <protection locked="0"/>
    </xf>
    <xf numFmtId="4" fontId="27" fillId="2" borderId="4" xfId="0" applyNumberFormat="1" applyFont="1" applyFill="1" applyBorder="1" applyAlignment="1" applyProtection="1">
      <alignment horizontal="right"/>
      <protection hidden="1"/>
    </xf>
    <xf numFmtId="3" fontId="26" fillId="2" borderId="13" xfId="0" applyNumberFormat="1" applyFont="1" applyFill="1" applyBorder="1" applyAlignment="1" applyProtection="1">
      <alignment vertical="center" wrapText="1"/>
      <protection hidden="1"/>
    </xf>
    <xf numFmtId="3" fontId="27" fillId="2" borderId="10" xfId="0" applyNumberFormat="1" applyFont="1" applyFill="1" applyBorder="1" applyAlignment="1" applyProtection="1">
      <alignment vertical="center" wrapText="1"/>
      <protection hidden="1"/>
    </xf>
    <xf numFmtId="0" fontId="22" fillId="0" borderId="0" xfId="0" applyFont="1" applyFill="1" applyProtection="1">
      <protection hidden="1"/>
    </xf>
    <xf numFmtId="0" fontId="22" fillId="0" borderId="0" xfId="0" applyFont="1" applyProtection="1">
      <protection hidden="1"/>
    </xf>
    <xf numFmtId="0" fontId="29" fillId="0" borderId="0" xfId="0" applyFont="1" applyProtection="1">
      <protection hidden="1"/>
    </xf>
    <xf numFmtId="0" fontId="22" fillId="4" borderId="0" xfId="0" applyFont="1" applyFill="1" applyBorder="1" applyProtection="1">
      <protection hidden="1"/>
    </xf>
    <xf numFmtId="0" fontId="22" fillId="4" borderId="2" xfId="0" applyFont="1" applyFill="1" applyBorder="1" applyProtection="1">
      <protection hidden="1"/>
    </xf>
    <xf numFmtId="0" fontId="25" fillId="6" borderId="6" xfId="0" applyFont="1" applyFill="1" applyBorder="1" applyAlignment="1" applyProtection="1">
      <alignment horizontal="center"/>
      <protection hidden="1"/>
    </xf>
    <xf numFmtId="0" fontId="1" fillId="2" borderId="5" xfId="0" applyFont="1" applyFill="1" applyBorder="1" applyAlignment="1" applyProtection="1">
      <alignment horizontal="left" vertical="center" wrapText="1"/>
      <protection hidden="1"/>
    </xf>
    <xf numFmtId="0" fontId="22" fillId="2" borderId="6" xfId="0" applyFont="1" applyFill="1" applyBorder="1" applyAlignment="1" applyProtection="1">
      <alignment vertical="center" wrapText="1"/>
      <protection hidden="1"/>
    </xf>
    <xf numFmtId="3" fontId="22" fillId="2" borderId="6" xfId="0" applyNumberFormat="1" applyFont="1" applyFill="1" applyBorder="1" applyAlignment="1" applyProtection="1">
      <alignment horizontal="right" vertical="center"/>
      <protection hidden="1"/>
    </xf>
    <xf numFmtId="3" fontId="22" fillId="3" borderId="6" xfId="0" applyNumberFormat="1" applyFont="1" applyFill="1" applyBorder="1" applyAlignment="1" applyProtection="1">
      <alignment horizontal="left" vertical="center"/>
      <protection locked="0"/>
    </xf>
    <xf numFmtId="0" fontId="27" fillId="2" borderId="6" xfId="0" applyFont="1" applyFill="1" applyBorder="1" applyAlignment="1" applyProtection="1">
      <alignment horizontal="right" vertical="center"/>
      <protection hidden="1"/>
    </xf>
    <xf numFmtId="3" fontId="27" fillId="2" borderId="6" xfId="0" applyNumberFormat="1" applyFont="1" applyFill="1" applyBorder="1" applyAlignment="1" applyProtection="1">
      <alignment horizontal="right" vertical="center"/>
      <protection hidden="1"/>
    </xf>
    <xf numFmtId="0" fontId="18" fillId="6" borderId="0" xfId="0" applyFont="1" applyFill="1" applyProtection="1">
      <protection hidden="1"/>
    </xf>
    <xf numFmtId="0" fontId="25" fillId="2" borderId="6" xfId="0" applyFont="1" applyFill="1" applyBorder="1" applyAlignment="1" applyProtection="1">
      <alignment horizontal="right" vertical="center" wrapText="1"/>
      <protection hidden="1"/>
    </xf>
    <xf numFmtId="3" fontId="25" fillId="2" borderId="6" xfId="0" applyNumberFormat="1" applyFont="1" applyFill="1" applyBorder="1" applyAlignment="1" applyProtection="1">
      <protection hidden="1"/>
    </xf>
    <xf numFmtId="9" fontId="25" fillId="2" borderId="6" xfId="0" applyNumberFormat="1" applyFont="1" applyFill="1" applyBorder="1" applyAlignment="1" applyProtection="1">
      <alignment horizontal="right" vertical="center"/>
      <protection hidden="1"/>
    </xf>
    <xf numFmtId="3" fontId="22" fillId="2" borderId="6" xfId="0" applyNumberFormat="1" applyFont="1" applyFill="1" applyBorder="1" applyAlignment="1" applyProtection="1">
      <protection hidden="1"/>
    </xf>
    <xf numFmtId="9" fontId="22" fillId="2" borderId="6" xfId="0" applyNumberFormat="1" applyFont="1" applyFill="1" applyBorder="1" applyAlignment="1" applyProtection="1">
      <alignment horizontal="right" vertical="center"/>
      <protection hidden="1"/>
    </xf>
    <xf numFmtId="0" fontId="30" fillId="0" borderId="0" xfId="0" applyFont="1" applyProtection="1">
      <protection hidden="1"/>
    </xf>
    <xf numFmtId="0" fontId="22" fillId="3" borderId="6" xfId="0" applyFont="1" applyFill="1" applyBorder="1" applyAlignment="1" applyProtection="1">
      <alignment vertical="center"/>
      <protection locked="0"/>
    </xf>
    <xf numFmtId="3" fontId="22" fillId="3" borderId="6" xfId="0" applyNumberFormat="1" applyFont="1" applyFill="1" applyBorder="1" applyAlignment="1" applyProtection="1">
      <alignment vertical="center"/>
      <protection locked="0"/>
    </xf>
    <xf numFmtId="0" fontId="26" fillId="2" borderId="6" xfId="0" applyFont="1" applyFill="1" applyBorder="1" applyProtection="1">
      <protection hidden="1"/>
    </xf>
    <xf numFmtId="0" fontId="26" fillId="2" borderId="6" xfId="0" applyFont="1" applyFill="1" applyBorder="1" applyAlignment="1" applyProtection="1">
      <protection hidden="1"/>
    </xf>
    <xf numFmtId="3" fontId="26" fillId="2" borderId="6" xfId="0" applyNumberFormat="1" applyFont="1" applyFill="1" applyBorder="1" applyAlignment="1" applyProtection="1">
      <protection hidden="1"/>
    </xf>
    <xf numFmtId="172" fontId="26" fillId="2" borderId="6" xfId="0" applyNumberFormat="1" applyFont="1" applyFill="1" applyBorder="1" applyAlignment="1" applyProtection="1">
      <alignment horizontal="right"/>
      <protection hidden="1"/>
    </xf>
    <xf numFmtId="9" fontId="26" fillId="2" borderId="6" xfId="0" applyNumberFormat="1" applyFont="1" applyFill="1" applyBorder="1" applyAlignment="1" applyProtection="1">
      <alignment horizontal="right" vertical="center"/>
      <protection hidden="1"/>
    </xf>
    <xf numFmtId="3" fontId="27" fillId="2" borderId="6" xfId="0" applyNumberFormat="1" applyFont="1" applyFill="1" applyBorder="1" applyAlignment="1" applyProtection="1">
      <protection hidden="1"/>
    </xf>
    <xf numFmtId="3" fontId="27" fillId="2" borderId="6" xfId="0" applyNumberFormat="1" applyFont="1" applyFill="1" applyBorder="1" applyAlignment="1" applyProtection="1">
      <alignment vertical="center"/>
      <protection hidden="1"/>
    </xf>
    <xf numFmtId="172" fontId="27" fillId="2" borderId="6" xfId="0" applyNumberFormat="1" applyFont="1" applyFill="1" applyBorder="1" applyAlignment="1" applyProtection="1">
      <alignment horizontal="right"/>
      <protection hidden="1"/>
    </xf>
    <xf numFmtId="9" fontId="27" fillId="2" borderId="6" xfId="0" applyNumberFormat="1" applyFont="1" applyFill="1" applyBorder="1" applyAlignment="1" applyProtection="1">
      <alignment horizontal="right" vertical="center"/>
      <protection hidden="1"/>
    </xf>
    <xf numFmtId="0" fontId="25" fillId="2" borderId="0" xfId="0" applyFont="1" applyFill="1" applyAlignment="1" applyProtection="1">
      <alignment horizontal="center"/>
      <protection hidden="1"/>
    </xf>
    <xf numFmtId="0" fontId="25" fillId="2" borderId="0" xfId="0" applyFont="1" applyFill="1" applyAlignment="1" applyProtection="1">
      <alignment horizontal="center" wrapText="1"/>
      <protection hidden="1"/>
    </xf>
    <xf numFmtId="0" fontId="22" fillId="2" borderId="5" xfId="0" applyFont="1" applyFill="1" applyBorder="1" applyProtection="1">
      <protection hidden="1"/>
    </xf>
    <xf numFmtId="0" fontId="22" fillId="2" borderId="6" xfId="0" applyFont="1" applyFill="1" applyBorder="1" applyProtection="1">
      <protection hidden="1"/>
    </xf>
    <xf numFmtId="14" fontId="22" fillId="3" borderId="6" xfId="0" applyNumberFormat="1" applyFont="1" applyFill="1" applyBorder="1" applyAlignment="1" applyProtection="1">
      <alignment horizontal="left" vertical="center"/>
      <protection locked="0"/>
    </xf>
    <xf numFmtId="9" fontId="22" fillId="3" borderId="6" xfId="0" applyNumberFormat="1" applyFont="1" applyFill="1" applyBorder="1" applyAlignment="1" applyProtection="1">
      <alignment horizontal="right" vertical="center"/>
      <protection locked="0"/>
    </xf>
    <xf numFmtId="9" fontId="26" fillId="2" borderId="6" xfId="2" applyFont="1" applyFill="1" applyBorder="1" applyAlignment="1" applyProtection="1">
      <alignment horizontal="right"/>
      <protection hidden="1"/>
    </xf>
    <xf numFmtId="9" fontId="26" fillId="2" borderId="6" xfId="2" applyFont="1" applyFill="1" applyBorder="1" applyAlignment="1" applyProtection="1">
      <protection hidden="1"/>
    </xf>
    <xf numFmtId="3" fontId="27" fillId="2" borderId="6" xfId="0" applyNumberFormat="1" applyFont="1" applyFill="1" applyBorder="1" applyAlignment="1" applyProtection="1">
      <alignment horizontal="right"/>
      <protection hidden="1"/>
    </xf>
    <xf numFmtId="9" fontId="27" fillId="2" borderId="6" xfId="2" applyFont="1" applyFill="1" applyBorder="1" applyAlignment="1" applyProtection="1">
      <alignment horizontal="right"/>
      <protection hidden="1"/>
    </xf>
    <xf numFmtId="9" fontId="27" fillId="2" borderId="6" xfId="2" applyFont="1" applyFill="1" applyBorder="1" applyAlignment="1" applyProtection="1">
      <protection hidden="1"/>
    </xf>
    <xf numFmtId="0" fontId="25" fillId="2" borderId="0" xfId="0" applyFont="1" applyFill="1" applyBorder="1" applyAlignment="1" applyProtection="1">
      <alignment horizontal="center"/>
      <protection hidden="1"/>
    </xf>
    <xf numFmtId="0" fontId="4" fillId="2" borderId="5" xfId="0" applyFont="1" applyFill="1" applyBorder="1" applyAlignment="1" applyProtection="1">
      <alignment horizontal="right" vertical="center" wrapText="1"/>
      <protection hidden="1"/>
    </xf>
    <xf numFmtId="0" fontId="22" fillId="0" borderId="0" xfId="0" applyFont="1" applyFill="1" applyBorder="1" applyAlignment="1" applyProtection="1">
      <alignment horizontal="left" vertical="center" wrapText="1"/>
      <protection hidden="1"/>
    </xf>
    <xf numFmtId="0" fontId="22" fillId="2" borderId="5" xfId="0" applyFont="1" applyFill="1" applyBorder="1" applyAlignment="1" applyProtection="1">
      <alignment horizontal="right"/>
      <protection hidden="1"/>
    </xf>
    <xf numFmtId="0" fontId="25" fillId="2" borderId="6" xfId="0" applyFont="1" applyFill="1" applyBorder="1" applyAlignment="1" applyProtection="1">
      <alignment horizontal="right"/>
      <protection hidden="1"/>
    </xf>
    <xf numFmtId="3" fontId="25" fillId="2" borderId="6" xfId="0" applyNumberFormat="1" applyFont="1" applyFill="1" applyBorder="1" applyAlignment="1" applyProtection="1">
      <alignment horizontal="right"/>
      <protection hidden="1"/>
    </xf>
    <xf numFmtId="0" fontId="22" fillId="0" borderId="5" xfId="0" applyFont="1" applyFill="1" applyBorder="1" applyAlignment="1" applyProtection="1">
      <alignment horizontal="left" vertical="center"/>
      <protection hidden="1"/>
    </xf>
    <xf numFmtId="0" fontId="22" fillId="0" borderId="6" xfId="0" applyFont="1" applyFill="1" applyBorder="1" applyAlignment="1" applyProtection="1">
      <alignment horizontal="left" vertical="center"/>
      <protection hidden="1"/>
    </xf>
    <xf numFmtId="3" fontId="22" fillId="0" borderId="6" xfId="0" applyNumberFormat="1" applyFont="1" applyFill="1" applyBorder="1" applyAlignment="1" applyProtection="1">
      <alignment horizontal="left" vertical="center"/>
      <protection hidden="1"/>
    </xf>
    <xf numFmtId="0" fontId="27" fillId="2" borderId="5" xfId="0" applyFont="1" applyFill="1" applyBorder="1" applyAlignment="1" applyProtection="1">
      <alignment horizontal="right"/>
      <protection hidden="1"/>
    </xf>
    <xf numFmtId="0" fontId="22" fillId="2" borderId="0" xfId="0" applyFont="1" applyFill="1" applyAlignment="1" applyProtection="1">
      <alignment horizontal="right" vertical="center" wrapText="1"/>
      <protection hidden="1"/>
    </xf>
    <xf numFmtId="0" fontId="22" fillId="0" borderId="0" xfId="0" applyFont="1" applyAlignment="1" applyProtection="1">
      <alignment horizontal="left" vertical="center" wrapText="1"/>
      <protection hidden="1"/>
    </xf>
    <xf numFmtId="176" fontId="22" fillId="2" borderId="6" xfId="0" applyNumberFormat="1" applyFont="1" applyFill="1" applyBorder="1" applyAlignment="1" applyProtection="1">
      <protection hidden="1"/>
    </xf>
    <xf numFmtId="11" fontId="22" fillId="2" borderId="6" xfId="0" applyNumberFormat="1" applyFont="1" applyFill="1" applyBorder="1" applyAlignment="1" applyProtection="1">
      <protection hidden="1"/>
    </xf>
    <xf numFmtId="4" fontId="22" fillId="2" borderId="6" xfId="0" applyNumberFormat="1" applyFont="1" applyFill="1" applyBorder="1" applyAlignment="1" applyProtection="1">
      <protection hidden="1"/>
    </xf>
    <xf numFmtId="178" fontId="22" fillId="2" borderId="6" xfId="0" applyNumberFormat="1" applyFont="1" applyFill="1" applyBorder="1" applyAlignment="1" applyProtection="1">
      <protection hidden="1"/>
    </xf>
    <xf numFmtId="10" fontId="22" fillId="2" borderId="6" xfId="0" applyNumberFormat="1" applyFont="1" applyFill="1" applyBorder="1" applyAlignment="1" applyProtection="1">
      <protection hidden="1"/>
    </xf>
    <xf numFmtId="9" fontId="18" fillId="0" borderId="0" xfId="0" applyNumberFormat="1" applyFont="1" applyProtection="1">
      <protection hidden="1"/>
    </xf>
    <xf numFmtId="4" fontId="18" fillId="6" borderId="0" xfId="0" applyNumberFormat="1" applyFont="1" applyFill="1" applyProtection="1">
      <protection hidden="1"/>
    </xf>
    <xf numFmtId="3" fontId="18" fillId="6" borderId="0" xfId="0" applyNumberFormat="1" applyFont="1" applyFill="1" applyProtection="1">
      <protection hidden="1"/>
    </xf>
    <xf numFmtId="3" fontId="22" fillId="3" borderId="5" xfId="0" applyNumberFormat="1" applyFont="1" applyFill="1" applyBorder="1" applyAlignment="1" applyProtection="1">
      <alignment horizontal="left"/>
      <protection locked="0"/>
    </xf>
    <xf numFmtId="3" fontId="22" fillId="3" borderId="6" xfId="0" applyNumberFormat="1" applyFont="1" applyFill="1" applyBorder="1" applyAlignment="1" applyProtection="1">
      <alignment horizontal="right"/>
      <protection locked="0"/>
    </xf>
    <xf numFmtId="175" fontId="22" fillId="3" borderId="6" xfId="0" applyNumberFormat="1" applyFont="1" applyFill="1" applyBorder="1" applyAlignment="1" applyProtection="1">
      <alignment horizontal="right"/>
      <protection locked="0"/>
    </xf>
    <xf numFmtId="0" fontId="25" fillId="2" borderId="0" xfId="0" applyFont="1" applyFill="1" applyAlignment="1" applyProtection="1">
      <alignment horizontal="left"/>
      <protection hidden="1"/>
    </xf>
    <xf numFmtId="3" fontId="22" fillId="2" borderId="6" xfId="0" applyNumberFormat="1" applyFont="1" applyFill="1" applyBorder="1" applyAlignment="1" applyProtection="1">
      <alignment horizontal="right" vertical="center" wrapText="1"/>
      <protection hidden="1"/>
    </xf>
    <xf numFmtId="3" fontId="27" fillId="2" borderId="6" xfId="0" applyNumberFormat="1" applyFont="1" applyFill="1" applyBorder="1" applyAlignment="1" applyProtection="1">
      <alignment horizontal="right" vertical="center" wrapText="1"/>
      <protection hidden="1"/>
    </xf>
    <xf numFmtId="0" fontId="22" fillId="2" borderId="5" xfId="0" applyFont="1" applyFill="1" applyBorder="1" applyAlignment="1" applyProtection="1">
      <alignment horizontal="left" vertical="center"/>
      <protection hidden="1"/>
    </xf>
    <xf numFmtId="3" fontId="22" fillId="0" borderId="5" xfId="0" applyNumberFormat="1" applyFont="1" applyFill="1" applyBorder="1" applyAlignment="1" applyProtection="1">
      <alignment horizontal="right"/>
      <protection hidden="1"/>
    </xf>
    <xf numFmtId="3" fontId="22" fillId="0" borderId="6" xfId="0" applyNumberFormat="1" applyFont="1" applyFill="1" applyBorder="1" applyAlignment="1" applyProtection="1">
      <alignment horizontal="right"/>
      <protection hidden="1"/>
    </xf>
    <xf numFmtId="3" fontId="26" fillId="0" borderId="6" xfId="0" applyNumberFormat="1" applyFont="1" applyFill="1" applyBorder="1" applyAlignment="1" applyProtection="1">
      <alignment horizontal="right"/>
      <protection hidden="1"/>
    </xf>
    <xf numFmtId="3" fontId="25" fillId="2" borderId="6" xfId="0" applyNumberFormat="1" applyFont="1" applyFill="1" applyBorder="1" applyAlignment="1" applyProtection="1">
      <alignment horizontal="center" wrapText="1"/>
      <protection hidden="1"/>
    </xf>
    <xf numFmtId="3" fontId="25" fillId="2" borderId="6" xfId="0" applyNumberFormat="1" applyFont="1" applyFill="1" applyBorder="1" applyAlignment="1" applyProtection="1">
      <alignment horizontal="right" vertical="center" wrapText="1"/>
      <protection hidden="1"/>
    </xf>
    <xf numFmtId="9" fontId="27" fillId="2" borderId="6" xfId="0" applyNumberFormat="1" applyFont="1" applyFill="1" applyBorder="1" applyAlignment="1" applyProtection="1">
      <alignment horizontal="right" vertical="center" wrapText="1"/>
      <protection hidden="1"/>
    </xf>
    <xf numFmtId="9" fontId="25" fillId="2" borderId="14" xfId="0" applyNumberFormat="1" applyFont="1" applyFill="1" applyBorder="1" applyAlignment="1" applyProtection="1">
      <alignment horizontal="center" vertical="center" wrapText="1"/>
      <protection hidden="1"/>
    </xf>
    <xf numFmtId="9" fontId="25" fillId="2" borderId="7" xfId="0" applyNumberFormat="1" applyFont="1" applyFill="1" applyBorder="1" applyAlignment="1" applyProtection="1">
      <alignment horizontal="center" vertical="center" wrapText="1"/>
      <protection hidden="1"/>
    </xf>
    <xf numFmtId="0" fontId="22" fillId="0" borderId="5" xfId="0" applyFont="1" applyFill="1" applyBorder="1" applyAlignment="1" applyProtection="1">
      <alignment horizontal="left" vertical="center" wrapText="1"/>
      <protection hidden="1"/>
    </xf>
    <xf numFmtId="0" fontId="22" fillId="0" borderId="6" xfId="0" applyFont="1" applyFill="1" applyBorder="1" applyAlignment="1" applyProtection="1">
      <alignment horizontal="left" vertical="center" wrapText="1"/>
      <protection hidden="1"/>
    </xf>
    <xf numFmtId="3" fontId="22" fillId="0" borderId="6" xfId="0" applyNumberFormat="1" applyFont="1" applyFill="1" applyBorder="1" applyAlignment="1" applyProtection="1">
      <alignment horizontal="left" vertical="center" wrapText="1"/>
      <protection hidden="1"/>
    </xf>
    <xf numFmtId="3" fontId="22" fillId="0" borderId="6" xfId="0" applyNumberFormat="1" applyFont="1" applyFill="1" applyBorder="1" applyAlignment="1" applyProtection="1">
      <alignment horizontal="right" vertical="center" wrapText="1"/>
      <protection hidden="1"/>
    </xf>
    <xf numFmtId="0" fontId="22" fillId="0" borderId="0" xfId="0" applyFont="1" applyAlignment="1" applyProtection="1">
      <alignment vertical="center"/>
      <protection hidden="1"/>
    </xf>
    <xf numFmtId="0" fontId="24" fillId="4" borderId="5" xfId="0" applyFont="1" applyFill="1" applyBorder="1" applyAlignment="1" applyProtection="1">
      <alignment horizontal="left" vertical="center" wrapText="1"/>
      <protection hidden="1"/>
    </xf>
    <xf numFmtId="3" fontId="31" fillId="4" borderId="6" xfId="0" applyNumberFormat="1" applyFont="1" applyFill="1" applyBorder="1" applyAlignment="1" applyProtection="1">
      <alignment horizontal="right" vertical="center" wrapText="1"/>
      <protection hidden="1"/>
    </xf>
    <xf numFmtId="9" fontId="31" fillId="4" borderId="6" xfId="0" applyNumberFormat="1" applyFont="1" applyFill="1" applyBorder="1" applyAlignment="1" applyProtection="1">
      <alignment horizontal="right" vertical="center" wrapText="1"/>
      <protection hidden="1"/>
    </xf>
    <xf numFmtId="0" fontId="24" fillId="4" borderId="6" xfId="0" applyFont="1" applyFill="1" applyBorder="1" applyAlignment="1" applyProtection="1">
      <alignment horizontal="left" vertical="center" wrapText="1"/>
      <protection hidden="1"/>
    </xf>
    <xf numFmtId="0" fontId="18" fillId="2" borderId="0" xfId="0" applyFont="1" applyFill="1" applyProtection="1">
      <protection hidden="1"/>
    </xf>
    <xf numFmtId="0" fontId="18" fillId="0" borderId="0" xfId="0" applyFont="1" applyAlignment="1" applyProtection="1">
      <alignment horizontal="center" textRotation="90"/>
      <protection hidden="1"/>
    </xf>
    <xf numFmtId="0" fontId="9" fillId="2" borderId="4" xfId="0" applyFont="1" applyFill="1" applyBorder="1" applyAlignment="1" applyProtection="1">
      <alignment horizontal="right" vertical="center" wrapText="1"/>
      <protection hidden="1"/>
    </xf>
    <xf numFmtId="0" fontId="9" fillId="2" borderId="6" xfId="0" applyFont="1" applyFill="1" applyBorder="1" applyAlignment="1" applyProtection="1">
      <alignment horizontal="right" vertical="center" wrapText="1"/>
      <protection hidden="1"/>
    </xf>
    <xf numFmtId="3" fontId="26" fillId="2" borderId="6" xfId="0" applyNumberFormat="1" applyFont="1" applyFill="1" applyBorder="1" applyProtection="1">
      <protection hidden="1"/>
    </xf>
    <xf numFmtId="9" fontId="26" fillId="2" borderId="4" xfId="0" applyNumberFormat="1" applyFont="1" applyFill="1" applyBorder="1" applyAlignment="1" applyProtection="1">
      <alignment horizontal="right" vertical="center"/>
      <protection hidden="1"/>
    </xf>
    <xf numFmtId="0" fontId="27" fillId="2" borderId="5" xfId="0" applyFont="1" applyFill="1" applyBorder="1" applyAlignment="1" applyProtection="1">
      <alignment horizontal="left" vertical="center"/>
      <protection hidden="1"/>
    </xf>
    <xf numFmtId="0" fontId="27" fillId="2" borderId="6" xfId="0" applyFont="1" applyFill="1" applyBorder="1" applyAlignment="1" applyProtection="1">
      <alignment horizontal="left" vertical="center"/>
      <protection hidden="1"/>
    </xf>
    <xf numFmtId="3" fontId="27" fillId="2" borderId="6" xfId="0" applyNumberFormat="1" applyFont="1" applyFill="1" applyBorder="1" applyAlignment="1" applyProtection="1">
      <alignment horizontal="left" vertical="center"/>
      <protection hidden="1"/>
    </xf>
    <xf numFmtId="9" fontId="27" fillId="2" borderId="4" xfId="0" applyNumberFormat="1" applyFont="1" applyFill="1" applyBorder="1" applyAlignment="1" applyProtection="1">
      <alignment horizontal="right" vertical="center"/>
      <protection hidden="1"/>
    </xf>
    <xf numFmtId="9" fontId="28" fillId="0" borderId="0" xfId="0" applyNumberFormat="1" applyFont="1" applyProtection="1">
      <protection hidden="1"/>
    </xf>
    <xf numFmtId="4" fontId="27" fillId="2" borderId="5" xfId="0" applyNumberFormat="1" applyFont="1" applyFill="1" applyBorder="1" applyAlignment="1" applyProtection="1">
      <alignment horizontal="right"/>
      <protection hidden="1"/>
    </xf>
    <xf numFmtId="0" fontId="32" fillId="0" borderId="0" xfId="0" applyFont="1" applyProtection="1">
      <protection hidden="1"/>
    </xf>
    <xf numFmtId="0" fontId="33" fillId="4" borderId="0" xfId="0" applyFont="1" applyFill="1" applyBorder="1" applyAlignment="1" applyProtection="1">
      <alignment horizontal="center" vertical="center"/>
      <protection hidden="1"/>
    </xf>
    <xf numFmtId="0" fontId="18" fillId="0" borderId="0" xfId="0" applyFont="1" applyAlignment="1" applyProtection="1">
      <alignment horizontal="right"/>
      <protection hidden="1"/>
    </xf>
    <xf numFmtId="0" fontId="22" fillId="0" borderId="0" xfId="0" applyFont="1" applyAlignment="1" applyProtection="1">
      <alignment horizontal="right" vertical="center"/>
      <protection hidden="1"/>
    </xf>
    <xf numFmtId="49" fontId="18" fillId="0" borderId="0" xfId="0" applyNumberFormat="1" applyFont="1" applyAlignment="1" applyProtection="1">
      <alignment horizontal="right"/>
      <protection hidden="1"/>
    </xf>
    <xf numFmtId="0" fontId="0" fillId="0" borderId="0" xfId="0" applyAlignment="1" applyProtection="1">
      <alignment horizontal="right"/>
      <protection hidden="1"/>
    </xf>
    <xf numFmtId="0" fontId="18" fillId="6" borderId="0" xfId="0" applyFont="1" applyFill="1" applyAlignment="1" applyProtection="1">
      <alignment horizontal="right"/>
      <protection hidden="1"/>
    </xf>
    <xf numFmtId="4" fontId="25" fillId="2" borderId="0" xfId="0" applyNumberFormat="1" applyFont="1" applyFill="1" applyBorder="1" applyAlignment="1" applyProtection="1">
      <alignment horizontal="center"/>
      <protection hidden="1"/>
    </xf>
    <xf numFmtId="0" fontId="21" fillId="4" borderId="0" xfId="0" applyFont="1" applyFill="1" applyBorder="1" applyAlignment="1">
      <alignment horizontal="center" vertical="center" wrapText="1"/>
    </xf>
    <xf numFmtId="0" fontId="34" fillId="4" borderId="0" xfId="0" applyFont="1" applyFill="1" applyBorder="1" applyAlignment="1">
      <alignment horizontal="center" vertical="center"/>
    </xf>
    <xf numFmtId="0" fontId="21" fillId="4" borderId="0" xfId="0" applyFont="1" applyFill="1" applyAlignment="1">
      <alignment horizontal="center" vertical="center"/>
    </xf>
    <xf numFmtId="0" fontId="33" fillId="4" borderId="0" xfId="0" applyFont="1" applyFill="1" applyBorder="1" applyAlignment="1" applyProtection="1">
      <alignment horizontal="center" vertical="center"/>
      <protection hidden="1"/>
    </xf>
    <xf numFmtId="0" fontId="0" fillId="0" borderId="0" xfId="0" applyAlignment="1" applyProtection="1">
      <protection hidden="1"/>
    </xf>
    <xf numFmtId="0" fontId="33" fillId="4" borderId="0" xfId="0" applyFont="1" applyFill="1" applyBorder="1" applyAlignment="1" applyProtection="1">
      <alignment horizontal="right" vertical="center"/>
      <protection hidden="1"/>
    </xf>
    <xf numFmtId="0" fontId="22" fillId="2" borderId="10" xfId="0" applyNumberFormat="1" applyFont="1" applyFill="1" applyBorder="1" applyAlignment="1" applyProtection="1">
      <alignment vertical="center" wrapText="1"/>
      <protection hidden="1"/>
    </xf>
    <xf numFmtId="0" fontId="22" fillId="2" borderId="12" xfId="0" applyNumberFormat="1" applyFont="1" applyFill="1" applyBorder="1" applyAlignment="1" applyProtection="1">
      <alignment vertical="center" wrapText="1"/>
      <protection hidden="1"/>
    </xf>
    <xf numFmtId="0" fontId="22" fillId="2" borderId="13" xfId="0" applyNumberFormat="1" applyFont="1" applyFill="1" applyBorder="1" applyAlignment="1" applyProtection="1">
      <alignment vertical="center" wrapText="1"/>
      <protection hidden="1"/>
    </xf>
    <xf numFmtId="0" fontId="22" fillId="2" borderId="12" xfId="0" applyFont="1" applyFill="1" applyBorder="1" applyAlignment="1" applyProtection="1">
      <alignment horizontal="right" vertical="center" wrapText="1"/>
      <protection hidden="1"/>
    </xf>
    <xf numFmtId="0" fontId="0" fillId="0" borderId="13" xfId="0" applyBorder="1" applyAlignment="1" applyProtection="1">
      <alignment vertical="center" wrapText="1"/>
      <protection hidden="1"/>
    </xf>
    <xf numFmtId="4" fontId="25" fillId="2" borderId="6" xfId="0" applyNumberFormat="1" applyFont="1" applyFill="1" applyBorder="1" applyAlignment="1" applyProtection="1">
      <alignment horizontal="center"/>
      <protection hidden="1"/>
    </xf>
    <xf numFmtId="0" fontId="18" fillId="6" borderId="0" xfId="0" applyFont="1" applyFill="1" applyAlignment="1" applyProtection="1">
      <alignment horizontal="center"/>
      <protection hidden="1"/>
    </xf>
    <xf numFmtId="9" fontId="25" fillId="2" borderId="14" xfId="0" applyNumberFormat="1" applyFont="1" applyFill="1" applyBorder="1" applyAlignment="1" applyProtection="1">
      <alignment horizontal="center" vertical="center" wrapText="1"/>
      <protection hidden="1"/>
    </xf>
    <xf numFmtId="9" fontId="25" fillId="2" borderId="7" xfId="0" applyNumberFormat="1" applyFont="1" applyFill="1" applyBorder="1" applyAlignment="1" applyProtection="1">
      <alignment horizontal="center" vertical="center" wrapText="1"/>
      <protection hidden="1"/>
    </xf>
    <xf numFmtId="3" fontId="25" fillId="2" borderId="14" xfId="0" applyNumberFormat="1" applyFont="1" applyFill="1" applyBorder="1" applyAlignment="1" applyProtection="1">
      <alignment horizontal="center" vertical="center" wrapText="1"/>
      <protection hidden="1"/>
    </xf>
    <xf numFmtId="3" fontId="25" fillId="2" borderId="7" xfId="0" applyNumberFormat="1" applyFont="1" applyFill="1" applyBorder="1" applyAlignment="1" applyProtection="1">
      <alignment horizontal="center" vertical="center" wrapText="1"/>
      <protection hidden="1"/>
    </xf>
  </cellXfs>
  <cellStyles count="3">
    <cellStyle name="Link" xfId="1" builtinId="8"/>
    <cellStyle name="Prozent" xfId="2" builtinId="5"/>
    <cellStyle name="Standard" xfId="0" builtinId="0"/>
  </cellStyles>
  <dxfs count="72">
    <dxf>
      <font>
        <color theme="0"/>
      </font>
    </dxf>
    <dxf>
      <font>
        <color auto="1"/>
      </font>
    </dxf>
    <dxf>
      <font>
        <color theme="0"/>
      </font>
    </dxf>
    <dxf>
      <font>
        <color auto="1"/>
      </font>
    </dxf>
    <dxf>
      <font>
        <color auto="1"/>
      </font>
    </dxf>
    <dxf>
      <font>
        <color auto="1"/>
      </font>
    </dxf>
    <dxf>
      <font>
        <color rgb="FFFF0000"/>
      </font>
    </dxf>
    <dxf>
      <font>
        <color rgb="FFFF0000"/>
      </font>
    </dxf>
    <dxf>
      <font>
        <color rgb="FFFF0000"/>
      </font>
    </dxf>
    <dxf>
      <font>
        <color rgb="FFFF9966"/>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rgb="FFFF0000"/>
      </font>
    </dxf>
    <dxf>
      <font>
        <color auto="1"/>
      </font>
    </dxf>
    <dxf>
      <font>
        <color auto="1"/>
      </font>
    </dxf>
    <dxf>
      <font>
        <color auto="1"/>
      </font>
    </dxf>
    <dxf>
      <font>
        <condense val="0"/>
        <extend val="0"/>
        <color rgb="FF9C0006"/>
      </font>
    </dxf>
    <dxf>
      <font>
        <condense val="0"/>
        <extend val="0"/>
        <color rgb="FF9C0006"/>
      </font>
    </dxf>
    <dxf>
      <font>
        <condense val="0"/>
        <extend val="0"/>
        <color rgb="FF9C0006"/>
      </font>
    </dxf>
    <dxf>
      <font>
        <condense val="0"/>
        <extend val="0"/>
        <color rgb="FF9C0006"/>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FFFFFF"/>
                </a:solidFill>
                <a:latin typeface="Calibri"/>
                <a:ea typeface="Calibri"/>
                <a:cs typeface="Calibri"/>
              </a:defRPr>
            </a:pPr>
            <a:r>
              <a:rPr lang="de-AT"/>
              <a:t>Übersicht Stromverbrauch nach Bereichen</a:t>
            </a:r>
          </a:p>
        </c:rich>
      </c:tx>
      <c:overlay val="0"/>
      <c:spPr>
        <a:solidFill>
          <a:srgbClr val="0099CC"/>
        </a:solidFill>
      </c:spPr>
    </c:title>
    <c:autoTitleDeleted val="0"/>
    <c:plotArea>
      <c:layout>
        <c:manualLayout>
          <c:layoutTarget val="inner"/>
          <c:xMode val="edge"/>
          <c:yMode val="edge"/>
          <c:x val="0.2290266801949212"/>
          <c:y val="0.19270827731899368"/>
          <c:w val="0.53226726876926234"/>
          <c:h val="0.71531528071186223"/>
        </c:manualLayout>
      </c:layout>
      <c:pieChart>
        <c:varyColors val="1"/>
        <c:ser>
          <c:idx val="0"/>
          <c:order val="0"/>
          <c:explosion val="23"/>
          <c:dPt>
            <c:idx val="0"/>
            <c:bubble3D val="0"/>
            <c:explosion val="0"/>
            <c:spPr>
              <a:solidFill>
                <a:srgbClr val="FFFF00"/>
              </a:solidFill>
            </c:spPr>
            <c:extLst>
              <c:ext xmlns:c16="http://schemas.microsoft.com/office/drawing/2014/chart" uri="{C3380CC4-5D6E-409C-BE32-E72D297353CC}">
                <c16:uniqueId val="{00000000-BF34-46D6-B29C-DEC3731AF301}"/>
              </c:ext>
            </c:extLst>
          </c:dPt>
          <c:dPt>
            <c:idx val="1"/>
            <c:bubble3D val="0"/>
            <c:spPr>
              <a:solidFill>
                <a:srgbClr val="0099CC"/>
              </a:solidFill>
            </c:spPr>
            <c:extLst>
              <c:ext xmlns:c16="http://schemas.microsoft.com/office/drawing/2014/chart" uri="{C3380CC4-5D6E-409C-BE32-E72D297353CC}">
                <c16:uniqueId val="{00000001-BF34-46D6-B29C-DEC3731AF301}"/>
              </c:ext>
            </c:extLst>
          </c:dPt>
          <c:dPt>
            <c:idx val="2"/>
            <c:bubble3D val="0"/>
            <c:explosion val="0"/>
            <c:spPr>
              <a:solidFill>
                <a:srgbClr val="CCECFF"/>
              </a:solidFill>
            </c:spPr>
            <c:extLst>
              <c:ext xmlns:c16="http://schemas.microsoft.com/office/drawing/2014/chart" uri="{C3380CC4-5D6E-409C-BE32-E72D297353CC}">
                <c16:uniqueId val="{00000002-BF34-46D6-B29C-DEC3731AF301}"/>
              </c:ext>
            </c:extLst>
          </c:dPt>
          <c:dLbls>
            <c:dLbl>
              <c:idx val="0"/>
              <c:layout>
                <c:manualLayout>
                  <c:x val="7.7908646174219234E-2"/>
                  <c:y val="4.9795275590551184E-2"/>
                </c:manualLayout>
              </c:layout>
              <c:spPr/>
              <c:txPr>
                <a:bodyPr/>
                <a:lstStyle/>
                <a:p>
                  <a:pPr>
                    <a:defRPr sz="1000" b="0" i="0" u="none" strike="noStrike" baseline="0">
                      <a:solidFill>
                        <a:srgbClr val="000000"/>
                      </a:solidFill>
                      <a:latin typeface="Calibri"/>
                      <a:ea typeface="Calibri"/>
                      <a:cs typeface="Calibri"/>
                    </a:defRPr>
                  </a:pPr>
                  <a:endParaRPr lang="de-DE"/>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BF34-46D6-B29C-DEC3731AF301}"/>
                </c:ext>
              </c:extLst>
            </c:dLbl>
            <c:dLbl>
              <c:idx val="1"/>
              <c:layout>
                <c:manualLayout>
                  <c:x val="0.1757402194054237"/>
                  <c:y val="3.7899333379787702E-2"/>
                </c:manualLayout>
              </c:layout>
              <c:spPr/>
              <c:txPr>
                <a:bodyPr/>
                <a:lstStyle/>
                <a:p>
                  <a:pPr>
                    <a:defRPr sz="1000" b="0" i="0" u="none" strike="noStrike" baseline="0">
                      <a:solidFill>
                        <a:srgbClr val="000000"/>
                      </a:solidFill>
                      <a:latin typeface="Calibri"/>
                      <a:ea typeface="Calibri"/>
                      <a:cs typeface="Calibri"/>
                    </a:defRPr>
                  </a:pPr>
                  <a:endParaRPr lang="de-DE"/>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BF34-46D6-B29C-DEC3731AF301}"/>
                </c:ext>
              </c:extLst>
            </c:dLbl>
            <c:dLbl>
              <c:idx val="2"/>
              <c:layout>
                <c:manualLayout>
                  <c:x val="-3.7414769614778187E-2"/>
                  <c:y val="-5.1802061327699891E-3"/>
                </c:manualLayout>
              </c:layout>
              <c:spPr/>
              <c:txPr>
                <a:bodyPr/>
                <a:lstStyle/>
                <a:p>
                  <a:pPr>
                    <a:defRPr sz="1000" b="0" i="0" u="none" strike="noStrike" baseline="0">
                      <a:solidFill>
                        <a:srgbClr val="000000"/>
                      </a:solidFill>
                      <a:latin typeface="Calibri"/>
                      <a:ea typeface="Calibri"/>
                      <a:cs typeface="Calibri"/>
                    </a:defRPr>
                  </a:pPr>
                  <a:endParaRPr lang="de-DE"/>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BF34-46D6-B29C-DEC3731AF301}"/>
                </c:ext>
              </c:extLst>
            </c:dLbl>
            <c:spPr>
              <a:noFill/>
              <a:ln>
                <a:noFill/>
              </a:ln>
              <a:effectLst/>
            </c:spPr>
            <c:txPr>
              <a:bodyPr wrap="square" lIns="38100" tIns="19050" rIns="38100" bIns="19050" anchor="ctr">
                <a:spAutoFit/>
              </a:bodyPr>
              <a:lstStyle/>
              <a:p>
                <a:pPr>
                  <a:defRPr sz="1000" b="0" i="0" u="none" strike="noStrike" baseline="0">
                    <a:solidFill>
                      <a:srgbClr val="000000"/>
                    </a:solidFill>
                    <a:latin typeface="Calibri"/>
                    <a:ea typeface="Calibri"/>
                    <a:cs typeface="Calibri"/>
                  </a:defRPr>
                </a:pPr>
                <a:endParaRPr lang="de-DE"/>
              </a:p>
            </c:txPr>
            <c:showLegendKey val="0"/>
            <c:showVal val="0"/>
            <c:showCatName val="1"/>
            <c:showSerName val="0"/>
            <c:showPercent val="1"/>
            <c:showBubbleSize val="0"/>
            <c:showLeaderLines val="1"/>
            <c:extLst>
              <c:ext xmlns:c15="http://schemas.microsoft.com/office/drawing/2012/chart" uri="{CE6537A1-D6FC-4f65-9D91-7224C49458BB}"/>
            </c:extLst>
          </c:dLbls>
          <c:cat>
            <c:strRef>
              <c:f>'1.1.2'!$L$5:$L$7</c:f>
              <c:strCache>
                <c:ptCount val="3"/>
                <c:pt idx="0">
                  <c:v>Stromverbrauch
Aufbereitung und Desinfektion
kWh/Jahr</c:v>
                </c:pt>
                <c:pt idx="1">
                  <c:v>Stromverbrauch
Pumpen
kWh/Jahr</c:v>
                </c:pt>
                <c:pt idx="2">
                  <c:v>Sonstige Stromverbraucher
kWh/Jahr</c:v>
                </c:pt>
              </c:strCache>
            </c:strRef>
          </c:cat>
          <c:val>
            <c:numRef>
              <c:f>'1.1.2'!$M$5:$M$7</c:f>
              <c:numCache>
                <c:formatCode>#,##0</c:formatCode>
                <c:ptCount val="3"/>
                <c:pt idx="0">
                  <c:v>100000</c:v>
                </c:pt>
                <c:pt idx="1">
                  <c:v>800000</c:v>
                </c:pt>
                <c:pt idx="2">
                  <c:v>100000</c:v>
                </c:pt>
              </c:numCache>
            </c:numRef>
          </c:val>
          <c:extLst>
            <c:ext xmlns:c16="http://schemas.microsoft.com/office/drawing/2014/chart" uri="{C3380CC4-5D6E-409C-BE32-E72D297353CC}">
              <c16:uniqueId val="{00000003-BF34-46D6-B29C-DEC3731AF301}"/>
            </c:ext>
          </c:extLst>
        </c:ser>
        <c:dLbls>
          <c:showLegendKey val="0"/>
          <c:showVal val="0"/>
          <c:showCatName val="1"/>
          <c:showSerName val="0"/>
          <c:showPercent val="1"/>
          <c:showBubbleSize val="0"/>
          <c:showLeaderLines val="1"/>
        </c:dLbls>
        <c:firstSliceAng val="0"/>
      </c:pieChart>
      <c:spPr>
        <a:noFill/>
        <a:ln w="25400">
          <a:noFill/>
        </a:ln>
      </c:spPr>
    </c:plotArea>
    <c:plotVisOnly val="1"/>
    <c:dispBlanksAs val="zero"/>
    <c:showDLblsOverMax val="0"/>
  </c:chart>
  <c:spPr>
    <a:ln>
      <a:noFill/>
    </a:ln>
  </c:spPr>
  <c:txPr>
    <a:bodyPr/>
    <a:lstStyle/>
    <a:p>
      <a:pPr>
        <a:defRPr sz="1000" b="0" i="0" u="none" strike="noStrike" baseline="0">
          <a:solidFill>
            <a:srgbClr val="000000"/>
          </a:solidFill>
          <a:latin typeface="Calibri"/>
          <a:ea typeface="Calibri"/>
          <a:cs typeface="Calibri"/>
        </a:defRPr>
      </a:pPr>
      <a:endParaRPr lang="de-DE"/>
    </a:p>
  </c:txPr>
  <c:printSettings>
    <c:headerFooter/>
    <c:pageMargins b="0.78740157499999996" l="0.7" r="0.7" t="0.78740157499999996"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hyperlink" Target="#Start!A2"/></Relationships>
</file>

<file path=xl/drawings/_rels/drawing2.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hyperlink" Target="#Start!A2"/></Relationships>
</file>

<file path=xl/drawings/_rels/drawing3.xml.rels><?xml version="1.0" encoding="UTF-8" standalone="yes"?>
<Relationships xmlns="http://schemas.openxmlformats.org/package/2006/relationships"><Relationship Id="rId1" Type="http://schemas.openxmlformats.org/officeDocument/2006/relationships/hyperlink" Target="#Start!A2"/></Relationships>
</file>

<file path=xl/drawings/_rels/drawing4.xml.rels><?xml version="1.0" encoding="UTF-8" standalone="yes"?>
<Relationships xmlns="http://schemas.openxmlformats.org/package/2006/relationships"><Relationship Id="rId1" Type="http://schemas.openxmlformats.org/officeDocument/2006/relationships/hyperlink" Target="#Start!A2"/></Relationships>
</file>

<file path=xl/drawings/_rels/drawing5.xml.rels><?xml version="1.0" encoding="UTF-8" standalone="yes"?>
<Relationships xmlns="http://schemas.openxmlformats.org/package/2006/relationships"><Relationship Id="rId1" Type="http://schemas.openxmlformats.org/officeDocument/2006/relationships/hyperlink" Target="#Start!A2"/></Relationships>
</file>

<file path=xl/drawings/_rels/drawing6.xml.rels><?xml version="1.0" encoding="UTF-8" standalone="yes"?>
<Relationships xmlns="http://schemas.openxmlformats.org/package/2006/relationships"><Relationship Id="rId1" Type="http://schemas.openxmlformats.org/officeDocument/2006/relationships/hyperlink" Target="#Start!A2"/></Relationships>
</file>

<file path=xl/drawings/_rels/drawing7.xml.rels><?xml version="1.0" encoding="UTF-8" standalone="yes"?>
<Relationships xmlns="http://schemas.openxmlformats.org/package/2006/relationships"><Relationship Id="rId1" Type="http://schemas.openxmlformats.org/officeDocument/2006/relationships/hyperlink" Target="#Start!A2"/></Relationships>
</file>

<file path=xl/drawings/_rels/drawing8.xml.rels><?xml version="1.0" encoding="UTF-8" standalone="yes"?>
<Relationships xmlns="http://schemas.openxmlformats.org/package/2006/relationships"><Relationship Id="rId1" Type="http://schemas.openxmlformats.org/officeDocument/2006/relationships/hyperlink" Target="#Start!A2"/></Relationships>
</file>

<file path=xl/drawings/_rels/drawing9.xml.rels><?xml version="1.0" encoding="UTF-8" standalone="yes"?>
<Relationships xmlns="http://schemas.openxmlformats.org/package/2006/relationships"><Relationship Id="rId1" Type="http://schemas.openxmlformats.org/officeDocument/2006/relationships/hyperlink" Target="#Start!A2"/></Relationships>
</file>

<file path=xl/drawings/_rels/drawing10.xml.rels><?xml version="1.0" encoding="UTF-8" standalone="yes"?>
<Relationships xmlns="http://schemas.openxmlformats.org/package/2006/relationships"><Relationship Id="rId1" Type="http://schemas.openxmlformats.org/officeDocument/2006/relationships/hyperlink" Target="#Start!A2"/></Relationships>
</file>

<file path=xl/drawings/_rels/drawing11.xml.rels><?xml version="1.0" encoding="UTF-8" standalone="yes"?>
<Relationships xmlns="http://schemas.openxmlformats.org/package/2006/relationships"><Relationship Id="rId1" Type="http://schemas.openxmlformats.org/officeDocument/2006/relationships/hyperlink" Target="#Start!A2"/></Relationships>
</file>

<file path=xl/drawings/_rels/drawing12.xml.rels><?xml version="1.0" encoding="UTF-8" standalone="yes"?>
<Relationships xmlns="http://schemas.openxmlformats.org/package/2006/relationships"><Relationship Id="rId1" Type="http://schemas.openxmlformats.org/officeDocument/2006/relationships/hyperlink" Target="#Start!A2"/></Relationships>
</file>

<file path=xl/drawings/_rels/drawing13.xml.rels><?xml version="1.0" encoding="UTF-8" standalone="yes"?>
<Relationships xmlns="http://schemas.openxmlformats.org/package/2006/relationships"><Relationship Id="rId1" Type="http://schemas.openxmlformats.org/officeDocument/2006/relationships/hyperlink" Target="#Start!A2"/></Relationships>
</file>

<file path=xl/drawings/drawing1.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4" name="Rechteck 3">
          <a:hlinkClick xmlns:r="http://schemas.openxmlformats.org/officeDocument/2006/relationships" r:id="rId1"/>
          <a:extLst>
            <a:ext uri="{FF2B5EF4-FFF2-40B4-BE49-F238E27FC236}">
              <a16:creationId xmlns:a16="http://schemas.microsoft.com/office/drawing/2014/main" id="{E830EAEF-2528-3677-064F-849A00A074CF}"/>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6" name="Rechteck 5">
          <a:hlinkClick xmlns:r="http://schemas.openxmlformats.org/officeDocument/2006/relationships" r:id="rId1"/>
          <a:extLst>
            <a:ext uri="{FF2B5EF4-FFF2-40B4-BE49-F238E27FC236}">
              <a16:creationId xmlns:a16="http://schemas.microsoft.com/office/drawing/2014/main" id="{186E75A6-F96D-FC94-D792-6E8809B3E369}"/>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twoCellAnchor>
    <xdr:from>
      <xdr:col>9</xdr:col>
      <xdr:colOff>123825</xdr:colOff>
      <xdr:row>2</xdr:row>
      <xdr:rowOff>57150</xdr:rowOff>
    </xdr:from>
    <xdr:to>
      <xdr:col>16</xdr:col>
      <xdr:colOff>38100</xdr:colOff>
      <xdr:row>22</xdr:row>
      <xdr:rowOff>95250</xdr:rowOff>
    </xdr:to>
    <xdr:graphicFrame macro="">
      <xdr:nvGraphicFramePr>
        <xdr:cNvPr id="4408" name="Diagramm 3">
          <a:extLst>
            <a:ext uri="{FF2B5EF4-FFF2-40B4-BE49-F238E27FC236}">
              <a16:creationId xmlns:a16="http://schemas.microsoft.com/office/drawing/2014/main" id="{653E5235-685B-6789-A59B-393BA1534B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837FCE0C-7BFD-5040-9708-7EF41D0F71BE}"/>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D23AB5C2-A785-8FAB-A089-AC0084384262}"/>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3" name="Rechteck 2">
          <a:hlinkClick xmlns:r="http://schemas.openxmlformats.org/officeDocument/2006/relationships" r:id="rId1"/>
          <a:extLst>
            <a:ext uri="{FF2B5EF4-FFF2-40B4-BE49-F238E27FC236}">
              <a16:creationId xmlns:a16="http://schemas.microsoft.com/office/drawing/2014/main" id="{51861E32-479B-0328-0C49-196C9DC31E5B}"/>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7278AA3F-4B71-6B65-4AAC-251080061DD5}"/>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C663EE48-918B-EBE1-F260-9EA255B81F6F}"/>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DB744D68-1CD0-B9AD-C390-5F9DBFBC7813}"/>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AF848B40-2DE2-F300-382F-528EFF2CEE33}"/>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6946D99D-4ADA-3249-F534-3639ADB44E39}"/>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A1BDC1C6-2F07-D450-490C-4FE653F48A4F}"/>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1B0E0823-49CC-E2F0-99D0-120ACD3B44D6}"/>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9525</xdr:colOff>
      <xdr:row>0</xdr:row>
      <xdr:rowOff>47625</xdr:rowOff>
    </xdr:from>
    <xdr:to>
      <xdr:col>1</xdr:col>
      <xdr:colOff>828675</xdr:colOff>
      <xdr:row>0</xdr:row>
      <xdr:rowOff>371475</xdr:rowOff>
    </xdr:to>
    <xdr:sp macro="" textlink="">
      <xdr:nvSpPr>
        <xdr:cNvPr id="2" name="Rechteck 1">
          <a:hlinkClick xmlns:r="http://schemas.openxmlformats.org/officeDocument/2006/relationships" r:id="rId1"/>
          <a:extLst>
            <a:ext uri="{FF2B5EF4-FFF2-40B4-BE49-F238E27FC236}">
              <a16:creationId xmlns:a16="http://schemas.microsoft.com/office/drawing/2014/main" id="{E5D0A65A-0A3E-B318-A093-179951298A3A}"/>
            </a:ext>
          </a:extLst>
        </xdr:cNvPr>
        <xdr:cNvSpPr/>
      </xdr:nvSpPr>
      <xdr:spPr>
        <a:xfrm>
          <a:off x="104775" y="47625"/>
          <a:ext cx="819150" cy="323850"/>
        </a:xfrm>
        <a:prstGeom prst="rect">
          <a:avLst/>
        </a:prstGeom>
        <a:solidFill>
          <a:schemeClr val="bg1">
            <a:lumMod val="85000"/>
          </a:schemeClr>
        </a:solidFill>
        <a:ln w="25400" cmpd="dbl">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de-DE" sz="1200" b="1" i="1">
              <a:solidFill>
                <a:sysClr val="windowText" lastClr="000000"/>
              </a:solidFill>
            </a:rPr>
            <a:t>Startseite</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2.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4.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5.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2.xml"/><Relationship Id="rId1" Type="http://schemas.openxmlformats.org/officeDocument/2006/relationships/printerSettings" Target="../printerSettings/printerSettings10.bin"/><Relationship Id="rId4" Type="http://schemas.openxmlformats.org/officeDocument/2006/relationships/comments" Target="../comments8.xml"/></Relationships>
</file>

<file path=xl/worksheets/_rels/sheet16.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50"/>
  <sheetViews>
    <sheetView showGridLines="0" showRowColHeaders="0" tabSelected="1" workbookViewId="0">
      <pane ySplit="1" topLeftCell="A2" activePane="bottomLeft" state="frozenSplit"/>
      <selection pane="bottomLeft" activeCell="A2" sqref="A2"/>
    </sheetView>
  </sheetViews>
  <sheetFormatPr baseColWidth="10" defaultRowHeight="15" x14ac:dyDescent="0.25"/>
  <cols>
    <col min="1" max="1" width="4.7109375" customWidth="1"/>
    <col min="2" max="2" width="41.5703125" customWidth="1"/>
    <col min="3" max="3" width="0.85546875" customWidth="1"/>
    <col min="4" max="4" width="62.140625" bestFit="1" customWidth="1"/>
    <col min="5" max="5" width="0.85546875" customWidth="1"/>
    <col min="6" max="6" width="10" bestFit="1" customWidth="1"/>
  </cols>
  <sheetData>
    <row r="1" spans="1:6" ht="32.25" customHeight="1" x14ac:dyDescent="0.25">
      <c r="A1" s="195" t="s">
        <v>0</v>
      </c>
      <c r="B1" s="195"/>
      <c r="C1" s="195"/>
      <c r="D1" s="195"/>
      <c r="E1" s="195"/>
      <c r="F1" s="195"/>
    </row>
    <row r="2" spans="1:6" ht="9.9499999999999993" customHeight="1" x14ac:dyDescent="0.25">
      <c r="A2" s="1"/>
      <c r="B2" s="2"/>
      <c r="C2" s="2"/>
      <c r="D2" s="3"/>
      <c r="F2" s="4"/>
    </row>
    <row r="3" spans="1:6" ht="15.75" x14ac:dyDescent="0.25">
      <c r="A3" s="5"/>
      <c r="B3" s="6" t="s">
        <v>1</v>
      </c>
      <c r="C3" s="6"/>
      <c r="D3" s="6" t="s">
        <v>2</v>
      </c>
      <c r="E3" s="6"/>
      <c r="F3" s="6" t="s">
        <v>3</v>
      </c>
    </row>
    <row r="4" spans="1:6" ht="9.9499999999999993" customHeight="1" x14ac:dyDescent="0.25">
      <c r="A4" s="7"/>
      <c r="B4" s="1"/>
      <c r="C4" s="1"/>
      <c r="D4" s="3"/>
      <c r="F4" s="4"/>
    </row>
    <row r="5" spans="1:6" ht="15.75" thickBot="1" x14ac:dyDescent="0.3">
      <c r="B5" s="8" t="s">
        <v>4</v>
      </c>
      <c r="C5" s="9"/>
      <c r="D5" s="9"/>
      <c r="E5" s="9"/>
      <c r="F5" s="9"/>
    </row>
    <row r="6" spans="1:6" ht="5.0999999999999996" customHeight="1" x14ac:dyDescent="0.25">
      <c r="A6" s="7"/>
      <c r="B6" s="1"/>
      <c r="C6" s="1"/>
      <c r="D6" s="3"/>
      <c r="F6" s="4"/>
    </row>
    <row r="7" spans="1:6" s="13" customFormat="1" ht="18" customHeight="1" x14ac:dyDescent="0.25">
      <c r="A7" s="10"/>
      <c r="B7" s="194" t="s">
        <v>5</v>
      </c>
      <c r="C7" s="11"/>
      <c r="D7" s="12" t="s">
        <v>6</v>
      </c>
      <c r="F7" s="14" t="s">
        <v>91</v>
      </c>
    </row>
    <row r="8" spans="1:6" ht="3" customHeight="1" x14ac:dyDescent="0.25">
      <c r="A8" s="7"/>
      <c r="B8" s="194"/>
      <c r="C8" s="1"/>
      <c r="D8" s="15"/>
      <c r="F8" s="4"/>
    </row>
    <row r="9" spans="1:6" s="13" customFormat="1" ht="18" customHeight="1" x14ac:dyDescent="0.25">
      <c r="A9" s="10"/>
      <c r="B9" s="194"/>
      <c r="C9" s="11"/>
      <c r="D9" s="12" t="s">
        <v>7</v>
      </c>
      <c r="F9" s="14" t="s">
        <v>91</v>
      </c>
    </row>
    <row r="10" spans="1:6" s="13" customFormat="1" ht="3" customHeight="1" x14ac:dyDescent="0.2">
      <c r="A10" s="10"/>
      <c r="B10" s="194"/>
      <c r="C10" s="1"/>
      <c r="D10" s="15"/>
      <c r="F10" s="4"/>
    </row>
    <row r="11" spans="1:6" s="13" customFormat="1" ht="18" customHeight="1" x14ac:dyDescent="0.25">
      <c r="A11" s="10"/>
      <c r="B11" s="194"/>
      <c r="C11" s="11"/>
      <c r="D11" s="12" t="s">
        <v>8</v>
      </c>
      <c r="F11" s="14" t="s">
        <v>91</v>
      </c>
    </row>
    <row r="12" spans="1:6" ht="9.9499999999999993" customHeight="1" x14ac:dyDescent="0.25">
      <c r="A12" s="7"/>
      <c r="B12" s="15"/>
      <c r="C12" s="1"/>
      <c r="D12" s="16"/>
      <c r="F12" s="4"/>
    </row>
    <row r="13" spans="1:6" s="13" customFormat="1" ht="18" customHeight="1" x14ac:dyDescent="0.25">
      <c r="A13" s="10"/>
      <c r="B13" s="17" t="s">
        <v>9</v>
      </c>
      <c r="D13" s="12" t="s">
        <v>9</v>
      </c>
      <c r="F13" s="14" t="s">
        <v>91</v>
      </c>
    </row>
    <row r="14" spans="1:6" ht="9.75" customHeight="1" x14ac:dyDescent="0.25">
      <c r="A14" s="7"/>
      <c r="B14" s="15"/>
      <c r="C14" s="1"/>
      <c r="D14" s="16"/>
      <c r="F14" s="4"/>
    </row>
    <row r="15" spans="1:6" s="13" customFormat="1" ht="18" customHeight="1" x14ac:dyDescent="0.25">
      <c r="A15" s="10"/>
      <c r="B15" s="194" t="s">
        <v>65</v>
      </c>
      <c r="C15" s="11"/>
      <c r="D15" s="12" t="s">
        <v>10</v>
      </c>
      <c r="F15" s="14" t="s">
        <v>91</v>
      </c>
    </row>
    <row r="16" spans="1:6" ht="3" customHeight="1" x14ac:dyDescent="0.25">
      <c r="A16" s="7"/>
      <c r="B16" s="194"/>
      <c r="C16" s="1"/>
      <c r="D16" s="15"/>
      <c r="F16" s="4"/>
    </row>
    <row r="17" spans="1:6" ht="18" customHeight="1" x14ac:dyDescent="0.25">
      <c r="A17" s="7"/>
      <c r="B17" s="194"/>
      <c r="C17" s="1"/>
      <c r="D17" s="12" t="s">
        <v>11</v>
      </c>
      <c r="F17" s="14" t="s">
        <v>91</v>
      </c>
    </row>
    <row r="18" spans="1:6" ht="3" customHeight="1" x14ac:dyDescent="0.25">
      <c r="A18" s="7"/>
      <c r="B18" s="194"/>
      <c r="C18" s="1"/>
      <c r="D18" s="29"/>
      <c r="F18" s="30"/>
    </row>
    <row r="19" spans="1:6" ht="18" customHeight="1" x14ac:dyDescent="0.25">
      <c r="A19" s="7"/>
      <c r="B19" s="194"/>
      <c r="C19" s="1"/>
      <c r="D19" s="12" t="s">
        <v>66</v>
      </c>
      <c r="F19" s="14" t="s">
        <v>91</v>
      </c>
    </row>
    <row r="20" spans="1:6" ht="3" customHeight="1" x14ac:dyDescent="0.25">
      <c r="A20" s="7"/>
      <c r="B20" s="194"/>
      <c r="C20" s="1"/>
      <c r="D20" s="15"/>
      <c r="F20" s="4"/>
    </row>
    <row r="21" spans="1:6" s="13" customFormat="1" ht="18" customHeight="1" x14ac:dyDescent="0.25">
      <c r="A21" s="10"/>
      <c r="B21" s="194"/>
      <c r="C21" s="11"/>
      <c r="D21" s="12" t="s">
        <v>12</v>
      </c>
      <c r="F21" s="14" t="s">
        <v>91</v>
      </c>
    </row>
    <row r="22" spans="1:6" ht="9.9499999999999993" customHeight="1" x14ac:dyDescent="0.25">
      <c r="A22" s="7"/>
      <c r="B22" s="18"/>
      <c r="C22" s="1"/>
      <c r="F22" s="4"/>
    </row>
    <row r="23" spans="1:6" ht="15.75" thickBot="1" x14ac:dyDescent="0.3">
      <c r="B23" s="9" t="s">
        <v>13</v>
      </c>
      <c r="C23" s="9"/>
      <c r="D23" s="9"/>
      <c r="E23" s="9"/>
      <c r="F23" s="9"/>
    </row>
    <row r="24" spans="1:6" ht="5.0999999999999996" customHeight="1" x14ac:dyDescent="0.25">
      <c r="A24" s="7"/>
      <c r="B24" s="1"/>
      <c r="C24" s="1"/>
      <c r="D24" s="3"/>
      <c r="F24" s="4"/>
    </row>
    <row r="25" spans="1:6" s="21" customFormat="1" ht="3" customHeight="1" x14ac:dyDescent="0.25">
      <c r="A25" s="19"/>
      <c r="B25" s="196" t="s">
        <v>67</v>
      </c>
      <c r="C25" s="20"/>
      <c r="D25" s="22"/>
      <c r="F25" s="20"/>
    </row>
    <row r="26" spans="1:6" s="21" customFormat="1" ht="18" customHeight="1" x14ac:dyDescent="0.25">
      <c r="A26" s="19"/>
      <c r="B26" s="196"/>
      <c r="C26" s="20"/>
      <c r="D26" s="12" t="s">
        <v>73</v>
      </c>
      <c r="F26" s="14" t="s">
        <v>91</v>
      </c>
    </row>
    <row r="27" spans="1:6" s="31" customFormat="1" ht="3" customHeight="1" x14ac:dyDescent="0.25">
      <c r="A27" s="19"/>
      <c r="B27" s="196"/>
      <c r="C27" s="19"/>
      <c r="D27" s="29"/>
      <c r="F27" s="30"/>
    </row>
    <row r="28" spans="1:6" s="28" customFormat="1" ht="18" customHeight="1" x14ac:dyDescent="0.25">
      <c r="A28" s="19"/>
      <c r="B28" s="196"/>
      <c r="C28" s="20"/>
      <c r="D28" s="12" t="s">
        <v>74</v>
      </c>
      <c r="F28" s="14" t="s">
        <v>91</v>
      </c>
    </row>
    <row r="29" spans="1:6" s="21" customFormat="1" ht="9.9499999999999993" customHeight="1" x14ac:dyDescent="0.25">
      <c r="A29" s="20"/>
      <c r="B29" s="22"/>
      <c r="C29" s="20"/>
      <c r="D29" s="23"/>
      <c r="F29" s="20"/>
    </row>
    <row r="30" spans="1:6" s="21" customFormat="1" ht="18" customHeight="1" x14ac:dyDescent="0.25">
      <c r="A30" s="20"/>
      <c r="B30" s="17" t="s">
        <v>14</v>
      </c>
      <c r="C30" s="22"/>
      <c r="D30" s="12" t="s">
        <v>14</v>
      </c>
      <c r="F30" s="14" t="s">
        <v>91</v>
      </c>
    </row>
    <row r="31" spans="1:6" s="21" customFormat="1" ht="9.9499999999999993" customHeight="1" x14ac:dyDescent="0.25">
      <c r="A31" s="20"/>
      <c r="B31" s="22"/>
      <c r="C31" s="20"/>
      <c r="D31" s="23"/>
      <c r="F31" s="20"/>
    </row>
    <row r="32" spans="1:6" s="21" customFormat="1" ht="18" customHeight="1" x14ac:dyDescent="0.25">
      <c r="A32" s="20"/>
      <c r="B32" s="17" t="s">
        <v>15</v>
      </c>
      <c r="C32" s="20"/>
      <c r="D32" s="12" t="s">
        <v>15</v>
      </c>
      <c r="F32" s="14" t="s">
        <v>91</v>
      </c>
    </row>
    <row r="33" spans="1:6" s="21" customFormat="1" ht="9.9499999999999993" customHeight="1" x14ac:dyDescent="0.25">
      <c r="A33" s="20"/>
      <c r="B33" s="20"/>
      <c r="C33" s="20"/>
      <c r="F33" s="20"/>
    </row>
    <row r="34" spans="1:6" s="21" customFormat="1" ht="15.75" thickBot="1" x14ac:dyDescent="0.3">
      <c r="B34" s="9" t="s">
        <v>16</v>
      </c>
      <c r="C34" s="9"/>
      <c r="D34" s="9"/>
      <c r="E34" s="9"/>
      <c r="F34" s="9"/>
    </row>
    <row r="35" spans="1:6" ht="5.0999999999999996" customHeight="1" x14ac:dyDescent="0.25">
      <c r="A35" s="7"/>
      <c r="B35" s="1"/>
      <c r="C35" s="1"/>
      <c r="D35" s="3"/>
      <c r="F35" s="4"/>
    </row>
    <row r="36" spans="1:6" s="21" customFormat="1" ht="18" customHeight="1" x14ac:dyDescent="0.25">
      <c r="A36" s="19"/>
      <c r="B36" s="17" t="s">
        <v>17</v>
      </c>
      <c r="C36" s="20"/>
      <c r="D36" s="12" t="s">
        <v>18</v>
      </c>
      <c r="F36" s="14" t="s">
        <v>91</v>
      </c>
    </row>
    <row r="44" spans="1:6" x14ac:dyDescent="0.25">
      <c r="B44" s="34"/>
    </row>
    <row r="45" spans="1:6" x14ac:dyDescent="0.25">
      <c r="B45" s="34"/>
    </row>
    <row r="46" spans="1:6" x14ac:dyDescent="0.25">
      <c r="B46" s="35"/>
    </row>
    <row r="47" spans="1:6" x14ac:dyDescent="0.25">
      <c r="B47" s="35"/>
    </row>
    <row r="48" spans="1:6" x14ac:dyDescent="0.25">
      <c r="B48" s="34"/>
    </row>
    <row r="49" spans="2:2" x14ac:dyDescent="0.25">
      <c r="B49" s="34"/>
    </row>
    <row r="50" spans="2:2" x14ac:dyDescent="0.25">
      <c r="B50" s="34"/>
    </row>
  </sheetData>
  <sheetProtection password="CCE4" sheet="1"/>
  <mergeCells count="4">
    <mergeCell ref="B7:B11"/>
    <mergeCell ref="B15:B21"/>
    <mergeCell ref="A1:F1"/>
    <mergeCell ref="B25:B28"/>
  </mergeCells>
  <conditionalFormatting sqref="D17:D19 D21 D30 D26:D28 D32 D36">
    <cfRule type="expression" dxfId="71" priority="35" stopIfTrue="1">
      <formula>#REF!="unvollständig"</formula>
    </cfRule>
    <cfRule type="expression" dxfId="70" priority="36" stopIfTrue="1">
      <formula>#REF!="vollständig"</formula>
    </cfRule>
  </conditionalFormatting>
  <conditionalFormatting sqref="D7 D9 D11 D13 D15 D17:D19 D21 D30 D26:D28 D32 D36">
    <cfRule type="expression" dxfId="69" priority="33" stopIfTrue="1">
      <formula>$F7="unvollständig"</formula>
    </cfRule>
    <cfRule type="expression" dxfId="68" priority="34" stopIfTrue="1">
      <formula>$F7="vollständig"</formula>
    </cfRule>
  </conditionalFormatting>
  <conditionalFormatting sqref="B14">
    <cfRule type="expression" dxfId="67" priority="31" stopIfTrue="1">
      <formula>$F20="unvollständig"</formula>
    </cfRule>
    <cfRule type="expression" dxfId="66" priority="32" stopIfTrue="1">
      <formula>$F20="vollständig"</formula>
    </cfRule>
  </conditionalFormatting>
  <conditionalFormatting sqref="D7 D9 D11 D13 D15 D17:D19 D21 D30 D26:D28 D32 D36">
    <cfRule type="expression" dxfId="65" priority="27" stopIfTrue="1">
      <formula>$F7="unvollständig"</formula>
    </cfRule>
    <cfRule type="expression" dxfId="64" priority="28" stopIfTrue="1">
      <formula>$F7="vollständig"</formula>
    </cfRule>
  </conditionalFormatting>
  <conditionalFormatting sqref="B14">
    <cfRule type="expression" dxfId="63" priority="25" stopIfTrue="1">
      <formula>$F20="unvollständig"</formula>
    </cfRule>
    <cfRule type="expression" dxfId="62" priority="26" stopIfTrue="1">
      <formula>$F20="vollständig"</formula>
    </cfRule>
  </conditionalFormatting>
  <conditionalFormatting sqref="D7 D9 D11 D13 D15 D17:D19 D21 D30 D26:D28 D32 D36">
    <cfRule type="expression" dxfId="61" priority="21" stopIfTrue="1">
      <formula>$F7="unvollständig"</formula>
    </cfRule>
    <cfRule type="expression" dxfId="60" priority="22" stopIfTrue="1">
      <formula>$F7="vollständig"</formula>
    </cfRule>
  </conditionalFormatting>
  <conditionalFormatting sqref="B14">
    <cfRule type="expression" dxfId="59" priority="19" stopIfTrue="1">
      <formula>$F20="unvollständig"</formula>
    </cfRule>
    <cfRule type="expression" dxfId="58" priority="20" stopIfTrue="1">
      <formula>$F20="vollständig"</formula>
    </cfRule>
  </conditionalFormatting>
  <conditionalFormatting sqref="D7 D9 D11 D13 D15 D17:D19 D21 D30 D26:D28 D32 D36">
    <cfRule type="expression" dxfId="57" priority="15" stopIfTrue="1">
      <formula>$F7="unvollständig"</formula>
    </cfRule>
    <cfRule type="expression" dxfId="56" priority="16" stopIfTrue="1">
      <formula>$F7="vollständig"</formula>
    </cfRule>
  </conditionalFormatting>
  <conditionalFormatting sqref="B14">
    <cfRule type="expression" dxfId="55" priority="13" stopIfTrue="1">
      <formula>$F20="unvollständig"</formula>
    </cfRule>
    <cfRule type="expression" dxfId="54" priority="14" stopIfTrue="1">
      <formula>$F20="vollständig"</formula>
    </cfRule>
  </conditionalFormatting>
  <conditionalFormatting sqref="D7 D9 D11 D13 D15 D17:D19 D21 D30 D26:D28 D32 D36">
    <cfRule type="expression" dxfId="53" priority="9" stopIfTrue="1">
      <formula>$F7="unvollständig"</formula>
    </cfRule>
    <cfRule type="expression" dxfId="52" priority="10" stopIfTrue="1">
      <formula>$F7="vollständig"</formula>
    </cfRule>
  </conditionalFormatting>
  <conditionalFormatting sqref="B14">
    <cfRule type="expression" dxfId="51" priority="7" stopIfTrue="1">
      <formula>$F20="unvollständig"</formula>
    </cfRule>
    <cfRule type="expression" dxfId="50" priority="8" stopIfTrue="1">
      <formula>$F20="vollständig"</formula>
    </cfRule>
  </conditionalFormatting>
  <conditionalFormatting sqref="D7 D9 D11 D13 D15 D17:D19 D21 D30 D26:D28 D32 D36">
    <cfRule type="expression" dxfId="49" priority="3" stopIfTrue="1">
      <formula>$F7="unvollständig"</formula>
    </cfRule>
    <cfRule type="expression" dxfId="48" priority="4" stopIfTrue="1">
      <formula>$F7="vollständig"</formula>
    </cfRule>
  </conditionalFormatting>
  <conditionalFormatting sqref="B14">
    <cfRule type="expression" dxfId="47" priority="1" stopIfTrue="1">
      <formula>$F20="unvollständig"</formula>
    </cfRule>
    <cfRule type="expression" dxfId="46" priority="2" stopIfTrue="1">
      <formula>$F20="vollständig"</formula>
    </cfRule>
  </conditionalFormatting>
  <dataValidations count="1">
    <dataValidation type="list" allowBlank="1" showInputMessage="1" showErrorMessage="1" sqref="F36 F30 F32 F26:F28 F21 F15 F11 F9 F7 F13 F17:F19">
      <formula1>status</formula1>
    </dataValidation>
  </dataValidations>
  <hyperlinks>
    <hyperlink ref="D7" location="'1.1.1'!A2" display="1.1.1 Allgemeine Betriebsdaten"/>
    <hyperlink ref="D9" location="'1.1.2'!A2" display="1.1.2 Stromverbrauch nach Bereichen"/>
    <hyperlink ref="D11" location="'1.1.3'!A2" display="1.1.3 Vorhandene Stromproduktion"/>
    <hyperlink ref="D13" location="'1.2'!A2" display="1.2 Aufbereitung und Desinfektion"/>
    <hyperlink ref="D15" location="'1.3.2.1'!A2" display="1.3.2.1 Pumpengruppen mit konstanten Druckverhältnissen"/>
    <hyperlink ref="D17" location="'1.3.2.2'!A2" display="1.3.2.2 Pumpengruppen mit variablen Druckverhältnissen"/>
    <hyperlink ref="D19" location="'1.3.2'!A2" display=" 1.3.2 Pumpengruppen nach Stromzählern"/>
    <hyperlink ref="D26" location="'2.2.2'!A2" display="2.2.2 Pumpengruppen nach Stromzähler"/>
    <hyperlink ref="D21" location="'1.3.2.3'!A1" display="1.3.2.3 Pumpenmessung"/>
    <hyperlink ref="D30" location="'2.3'!A1" display="2.3 Wasserverluste"/>
    <hyperlink ref="D28" location="'2.2.3'!A1" display="2.2.3 Pumpenmessung"/>
    <hyperlink ref="D32" location="'2.4'!A1" display="2.4 Trinkwasserkraftwerke"/>
    <hyperlink ref="D36" location="'3.1'!A1" display="3.1 Beurteilung Gesamtsystem Pumpen"/>
  </hyperlinks>
  <pageMargins left="0.7" right="0.7" top="0.78740157499999996" bottom="0.78740157499999996"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showGridLines="0" showRowColHeaders="0" workbookViewId="0">
      <pane ySplit="1" topLeftCell="A2" activePane="bottomLeft" state="frozen"/>
      <selection pane="bottomLeft" activeCell="A2" sqref="A2"/>
    </sheetView>
  </sheetViews>
  <sheetFormatPr baseColWidth="10" defaultRowHeight="15" x14ac:dyDescent="0.25"/>
  <cols>
    <col min="1" max="1" width="4.7109375" style="50" customWidth="1"/>
    <col min="2" max="2" width="53.42578125" style="50" customWidth="1"/>
    <col min="3" max="3" width="39.28515625" style="50" customWidth="1"/>
    <col min="4" max="16384" width="11.42578125" style="50"/>
  </cols>
  <sheetData>
    <row r="1" spans="1:7" s="40" customFormat="1" ht="30" customHeight="1" x14ac:dyDescent="0.2">
      <c r="A1" s="38"/>
      <c r="B1" s="197" t="s">
        <v>19</v>
      </c>
      <c r="C1" s="197"/>
      <c r="D1" s="39"/>
    </row>
    <row r="2" spans="1:7" s="40" customFormat="1" ht="6" customHeight="1" x14ac:dyDescent="0.2">
      <c r="A2" s="41"/>
      <c r="D2" s="42"/>
      <c r="E2" s="42"/>
      <c r="F2" s="42"/>
    </row>
    <row r="3" spans="1:7" s="43" customFormat="1" ht="15" customHeight="1" x14ac:dyDescent="0.25">
      <c r="B3" s="44" t="s">
        <v>20</v>
      </c>
      <c r="C3" s="24" t="s">
        <v>221</v>
      </c>
      <c r="D3" s="45"/>
    </row>
    <row r="4" spans="1:7" s="43" customFormat="1" ht="51" customHeight="1" x14ac:dyDescent="0.25">
      <c r="B4" s="44" t="s">
        <v>21</v>
      </c>
      <c r="C4" s="25" t="s">
        <v>222</v>
      </c>
      <c r="D4" s="45"/>
    </row>
    <row r="5" spans="1:7" s="43" customFormat="1" ht="15" customHeight="1" x14ac:dyDescent="0.25">
      <c r="B5" s="44" t="s">
        <v>22</v>
      </c>
      <c r="C5" s="24" t="s">
        <v>223</v>
      </c>
      <c r="D5" s="45"/>
    </row>
    <row r="6" spans="1:7" s="43" customFormat="1" ht="15" customHeight="1" x14ac:dyDescent="0.25">
      <c r="B6" s="44" t="s">
        <v>23</v>
      </c>
      <c r="C6" s="26" t="s">
        <v>224</v>
      </c>
      <c r="D6" s="45"/>
    </row>
    <row r="7" spans="1:7" s="43" customFormat="1" ht="15" customHeight="1" x14ac:dyDescent="0.25">
      <c r="B7" s="44" t="s">
        <v>24</v>
      </c>
      <c r="C7" s="26" t="s">
        <v>225</v>
      </c>
      <c r="D7" s="45"/>
    </row>
    <row r="8" spans="1:7" s="43" customFormat="1" ht="15" customHeight="1" x14ac:dyDescent="0.25">
      <c r="B8" s="44" t="s">
        <v>25</v>
      </c>
      <c r="C8" s="32" t="s">
        <v>226</v>
      </c>
      <c r="D8" s="45"/>
      <c r="G8" s="46"/>
    </row>
    <row r="9" spans="1:7" s="43" customFormat="1" ht="15" customHeight="1" x14ac:dyDescent="0.25">
      <c r="B9" s="45"/>
      <c r="C9" s="45"/>
      <c r="D9" s="45"/>
    </row>
    <row r="10" spans="1:7" s="43" customFormat="1" ht="15" customHeight="1" x14ac:dyDescent="0.25">
      <c r="B10" s="47" t="s">
        <v>26</v>
      </c>
      <c r="C10" s="46"/>
    </row>
    <row r="11" spans="1:7" s="43" customFormat="1" ht="15" customHeight="1" x14ac:dyDescent="0.25">
      <c r="B11" s="44" t="s">
        <v>165</v>
      </c>
      <c r="C11" s="26" t="s">
        <v>227</v>
      </c>
    </row>
    <row r="12" spans="1:7" s="43" customFormat="1" ht="15" customHeight="1" x14ac:dyDescent="0.25">
      <c r="B12" s="44" t="s">
        <v>194</v>
      </c>
      <c r="C12" s="27">
        <v>1000000</v>
      </c>
    </row>
    <row r="13" spans="1:7" s="43" customFormat="1" ht="15" customHeight="1" x14ac:dyDescent="0.25">
      <c r="B13" s="48" t="s">
        <v>197</v>
      </c>
      <c r="C13" s="27">
        <v>50000</v>
      </c>
    </row>
    <row r="14" spans="1:7" s="43" customFormat="1" ht="15" customHeight="1" x14ac:dyDescent="0.25">
      <c r="B14" s="49"/>
      <c r="C14" s="45"/>
    </row>
    <row r="15" spans="1:7" s="43" customFormat="1" ht="15" customHeight="1" x14ac:dyDescent="0.25">
      <c r="B15" s="47" t="s">
        <v>196</v>
      </c>
      <c r="C15" s="46"/>
    </row>
    <row r="16" spans="1:7" s="43" customFormat="1" ht="15" customHeight="1" x14ac:dyDescent="0.25">
      <c r="B16" s="44" t="s">
        <v>195</v>
      </c>
      <c r="C16" s="27">
        <v>1000000</v>
      </c>
    </row>
    <row r="17" spans="2:3" s="43" customFormat="1" ht="15" customHeight="1" x14ac:dyDescent="0.25">
      <c r="B17" s="44" t="s">
        <v>166</v>
      </c>
      <c r="C17" s="27">
        <v>100000</v>
      </c>
    </row>
    <row r="18" spans="2:3" s="43" customFormat="1" ht="15" customHeight="1" x14ac:dyDescent="0.25">
      <c r="B18" s="44" t="s">
        <v>167</v>
      </c>
      <c r="C18" s="27">
        <v>200000</v>
      </c>
    </row>
    <row r="19" spans="2:3" s="43" customFormat="1" ht="15" customHeight="1" x14ac:dyDescent="0.25">
      <c r="B19" s="44" t="s">
        <v>168</v>
      </c>
      <c r="C19" s="27">
        <v>0</v>
      </c>
    </row>
    <row r="20" spans="2:3" s="43" customFormat="1" ht="15" customHeight="1" x14ac:dyDescent="0.25">
      <c r="B20" s="44" t="s">
        <v>169</v>
      </c>
      <c r="C20" s="27">
        <v>0</v>
      </c>
    </row>
  </sheetData>
  <sheetProtection password="CCE4" sheet="1"/>
  <mergeCells count="1">
    <mergeCell ref="B1:C1"/>
  </mergeCells>
  <pageMargins left="0.7" right="0.7" top="0.78740157499999996" bottom="0.78740157499999996" header="0.3" footer="0.3"/>
  <pageSetup paperSize="9"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100"/>
  <sheetViews>
    <sheetView showGridLines="0" showRowColHeaders="0" workbookViewId="0">
      <pane ySplit="1" topLeftCell="A2" activePane="bottomLeft" state="frozen"/>
      <selection pane="bottomLeft" activeCell="A2" sqref="A2"/>
    </sheetView>
  </sheetViews>
  <sheetFormatPr baseColWidth="10" defaultRowHeight="15" customHeight="1" x14ac:dyDescent="0.25"/>
  <cols>
    <col min="1" max="1" width="4.7109375" style="91" customWidth="1"/>
    <col min="2" max="2" width="29.7109375" style="50" customWidth="1"/>
    <col min="3" max="3" width="21.28515625" style="50" customWidth="1"/>
    <col min="4" max="4" width="8.42578125" style="50" bestFit="1" customWidth="1"/>
    <col min="5" max="8" width="20.7109375" style="50" customWidth="1"/>
    <col min="9" max="9" width="13.42578125" style="50" bestFit="1" customWidth="1"/>
    <col min="10" max="16384" width="11.42578125" style="50"/>
  </cols>
  <sheetData>
    <row r="1" spans="1:13" s="40" customFormat="1" ht="30" customHeight="1" x14ac:dyDescent="0.25">
      <c r="A1" s="92"/>
      <c r="B1" s="197" t="s">
        <v>27</v>
      </c>
      <c r="C1" s="197"/>
      <c r="D1" s="197"/>
      <c r="E1" s="197"/>
      <c r="F1" s="197"/>
      <c r="G1" s="197"/>
      <c r="H1" s="197"/>
      <c r="I1" s="198"/>
    </row>
    <row r="2" spans="1:13" s="40" customFormat="1" ht="6" customHeight="1" x14ac:dyDescent="0.2">
      <c r="A2" s="89"/>
      <c r="E2" s="42"/>
      <c r="F2" s="42"/>
      <c r="G2" s="42"/>
    </row>
    <row r="3" spans="1:13" s="40" customFormat="1" ht="15" customHeight="1" x14ac:dyDescent="0.2">
      <c r="A3" s="90"/>
      <c r="B3" s="51" t="s">
        <v>78</v>
      </c>
      <c r="C3" s="52" t="s">
        <v>79</v>
      </c>
      <c r="D3" s="52" t="s">
        <v>80</v>
      </c>
      <c r="E3" s="52" t="s">
        <v>81</v>
      </c>
      <c r="F3" s="52" t="s">
        <v>82</v>
      </c>
      <c r="G3" s="52" t="s">
        <v>83</v>
      </c>
      <c r="H3" s="52" t="s">
        <v>85</v>
      </c>
      <c r="I3" s="53" t="s">
        <v>86</v>
      </c>
    </row>
    <row r="4" spans="1:13" s="43" customFormat="1" ht="51" x14ac:dyDescent="0.25">
      <c r="B4" s="54" t="s">
        <v>28</v>
      </c>
      <c r="C4" s="55" t="s">
        <v>29</v>
      </c>
      <c r="D4" s="56" t="s">
        <v>84</v>
      </c>
      <c r="E4" s="56" t="s">
        <v>216</v>
      </c>
      <c r="F4" s="56" t="s">
        <v>170</v>
      </c>
      <c r="G4" s="56" t="s">
        <v>171</v>
      </c>
      <c r="H4" s="56" t="s">
        <v>172</v>
      </c>
      <c r="I4" s="57" t="s">
        <v>173</v>
      </c>
    </row>
    <row r="5" spans="1:13" s="40" customFormat="1" ht="15" customHeight="1" x14ac:dyDescent="0.2">
      <c r="A5" s="90">
        <v>5</v>
      </c>
      <c r="B5" s="63" t="s">
        <v>58</v>
      </c>
      <c r="C5" s="64"/>
      <c r="D5" s="65"/>
      <c r="E5" s="66">
        <f>SUM(E6:E100)</f>
        <v>1000000</v>
      </c>
      <c r="F5" s="66">
        <f>SUM(F6:F100)</f>
        <v>100000</v>
      </c>
      <c r="G5" s="66">
        <f>SUM(G6:G100)</f>
        <v>800000</v>
      </c>
      <c r="H5" s="66">
        <f>SUM(H6:H100)</f>
        <v>100000</v>
      </c>
      <c r="I5" s="67">
        <f>SUM(I6:I100)</f>
        <v>1000000</v>
      </c>
      <c r="L5" s="40" t="str">
        <f>F4</f>
        <v>Stromverbrauch
Aufbereitung und Desinfektion
kWh/Jahr</v>
      </c>
      <c r="M5" s="58">
        <f>F5</f>
        <v>100000</v>
      </c>
    </row>
    <row r="6" spans="1:13" s="40" customFormat="1" ht="15" customHeight="1" x14ac:dyDescent="0.2">
      <c r="A6" s="90">
        <v>6</v>
      </c>
      <c r="B6" s="59" t="s">
        <v>228</v>
      </c>
      <c r="C6" s="60" t="s">
        <v>229</v>
      </c>
      <c r="D6" s="61">
        <v>1</v>
      </c>
      <c r="E6" s="62">
        <v>500000</v>
      </c>
      <c r="F6" s="62">
        <v>50000</v>
      </c>
      <c r="G6" s="62">
        <v>400000</v>
      </c>
      <c r="H6" s="62">
        <v>50000</v>
      </c>
      <c r="I6" s="68">
        <f>SUM(F6:H6)</f>
        <v>500000</v>
      </c>
      <c r="L6" s="40" t="str">
        <f>G4</f>
        <v>Stromverbrauch
Pumpen
kWh/Jahr</v>
      </c>
      <c r="M6" s="58">
        <f>G5</f>
        <v>800000</v>
      </c>
    </row>
    <row r="7" spans="1:13" s="40" customFormat="1" ht="15" customHeight="1" x14ac:dyDescent="0.2">
      <c r="A7" s="90">
        <v>7</v>
      </c>
      <c r="B7" s="59" t="s">
        <v>217</v>
      </c>
      <c r="C7" s="60" t="s">
        <v>230</v>
      </c>
      <c r="D7" s="61">
        <v>2</v>
      </c>
      <c r="E7" s="62">
        <v>500000</v>
      </c>
      <c r="F7" s="62">
        <v>50000</v>
      </c>
      <c r="G7" s="62">
        <v>400000</v>
      </c>
      <c r="H7" s="62">
        <v>50000</v>
      </c>
      <c r="I7" s="68">
        <f t="shared" ref="I7:I70" si="0">SUM(F7:H7)</f>
        <v>500000</v>
      </c>
      <c r="L7" s="40" t="str">
        <f>H4</f>
        <v>Sonstige Stromverbraucher
kWh/Jahr</v>
      </c>
      <c r="M7" s="58">
        <f>H5</f>
        <v>100000</v>
      </c>
    </row>
    <row r="8" spans="1:13" s="40" customFormat="1" ht="15" customHeight="1" x14ac:dyDescent="0.2">
      <c r="A8" s="90">
        <v>8</v>
      </c>
      <c r="B8" s="59"/>
      <c r="C8" s="60"/>
      <c r="D8" s="61"/>
      <c r="E8" s="62"/>
      <c r="F8" s="62"/>
      <c r="G8" s="62"/>
      <c r="H8" s="62"/>
      <c r="I8" s="68">
        <f t="shared" si="0"/>
        <v>0</v>
      </c>
    </row>
    <row r="9" spans="1:13" s="40" customFormat="1" ht="15" customHeight="1" x14ac:dyDescent="0.2">
      <c r="A9" s="90">
        <v>9</v>
      </c>
      <c r="B9" s="59"/>
      <c r="C9" s="60"/>
      <c r="D9" s="61"/>
      <c r="E9" s="62"/>
      <c r="F9" s="62"/>
      <c r="G9" s="62"/>
      <c r="H9" s="62"/>
      <c r="I9" s="68">
        <f t="shared" si="0"/>
        <v>0</v>
      </c>
    </row>
    <row r="10" spans="1:13" s="40" customFormat="1" ht="15" customHeight="1" x14ac:dyDescent="0.2">
      <c r="A10" s="90">
        <v>10</v>
      </c>
      <c r="B10" s="59"/>
      <c r="C10" s="60"/>
      <c r="D10" s="61"/>
      <c r="E10" s="62"/>
      <c r="F10" s="62"/>
      <c r="G10" s="62"/>
      <c r="H10" s="62"/>
      <c r="I10" s="68">
        <f t="shared" si="0"/>
        <v>0</v>
      </c>
    </row>
    <row r="11" spans="1:13" s="40" customFormat="1" ht="15" customHeight="1" x14ac:dyDescent="0.2">
      <c r="A11" s="90">
        <v>11</v>
      </c>
      <c r="B11" s="59"/>
      <c r="C11" s="60"/>
      <c r="D11" s="61"/>
      <c r="E11" s="62"/>
      <c r="F11" s="62"/>
      <c r="G11" s="62"/>
      <c r="H11" s="62"/>
      <c r="I11" s="68">
        <f t="shared" si="0"/>
        <v>0</v>
      </c>
    </row>
    <row r="12" spans="1:13" s="40" customFormat="1" ht="15" customHeight="1" x14ac:dyDescent="0.2">
      <c r="A12" s="90">
        <v>12</v>
      </c>
      <c r="B12" s="59"/>
      <c r="C12" s="60"/>
      <c r="D12" s="61"/>
      <c r="E12" s="62"/>
      <c r="F12" s="62"/>
      <c r="G12" s="62"/>
      <c r="H12" s="62"/>
      <c r="I12" s="68">
        <f t="shared" si="0"/>
        <v>0</v>
      </c>
    </row>
    <row r="13" spans="1:13" s="40" customFormat="1" ht="15" customHeight="1" x14ac:dyDescent="0.2">
      <c r="A13" s="90">
        <v>13</v>
      </c>
      <c r="B13" s="59"/>
      <c r="C13" s="60"/>
      <c r="D13" s="61"/>
      <c r="E13" s="62"/>
      <c r="F13" s="62"/>
      <c r="G13" s="62"/>
      <c r="H13" s="62"/>
      <c r="I13" s="68">
        <f t="shared" si="0"/>
        <v>0</v>
      </c>
    </row>
    <row r="14" spans="1:13" s="40" customFormat="1" ht="15" customHeight="1" x14ac:dyDescent="0.2">
      <c r="A14" s="90">
        <v>14</v>
      </c>
      <c r="B14" s="59"/>
      <c r="C14" s="60"/>
      <c r="D14" s="61"/>
      <c r="E14" s="62"/>
      <c r="F14" s="62"/>
      <c r="G14" s="62"/>
      <c r="H14" s="62"/>
      <c r="I14" s="68">
        <f t="shared" si="0"/>
        <v>0</v>
      </c>
    </row>
    <row r="15" spans="1:13" s="40" customFormat="1" ht="15" customHeight="1" x14ac:dyDescent="0.2">
      <c r="A15" s="90">
        <v>15</v>
      </c>
      <c r="B15" s="59"/>
      <c r="C15" s="60"/>
      <c r="D15" s="61"/>
      <c r="E15" s="62"/>
      <c r="F15" s="62"/>
      <c r="G15" s="62"/>
      <c r="H15" s="62"/>
      <c r="I15" s="68">
        <f t="shared" si="0"/>
        <v>0</v>
      </c>
    </row>
    <row r="16" spans="1:13" s="40" customFormat="1" ht="15" customHeight="1" x14ac:dyDescent="0.2">
      <c r="A16" s="90">
        <v>16</v>
      </c>
      <c r="B16" s="59"/>
      <c r="C16" s="60"/>
      <c r="D16" s="61"/>
      <c r="E16" s="62"/>
      <c r="F16" s="62"/>
      <c r="G16" s="62"/>
      <c r="H16" s="62"/>
      <c r="I16" s="68">
        <f t="shared" si="0"/>
        <v>0</v>
      </c>
    </row>
    <row r="17" spans="1:12" s="40" customFormat="1" ht="15" customHeight="1" x14ac:dyDescent="0.2">
      <c r="A17" s="90">
        <v>17</v>
      </c>
      <c r="B17" s="59"/>
      <c r="C17" s="60"/>
      <c r="D17" s="61"/>
      <c r="E17" s="62"/>
      <c r="F17" s="62"/>
      <c r="G17" s="62"/>
      <c r="H17" s="62"/>
      <c r="I17" s="68">
        <f t="shared" si="0"/>
        <v>0</v>
      </c>
    </row>
    <row r="18" spans="1:12" s="40" customFormat="1" ht="15" customHeight="1" x14ac:dyDescent="0.2">
      <c r="A18" s="90">
        <v>18</v>
      </c>
      <c r="B18" s="59"/>
      <c r="C18" s="60"/>
      <c r="D18" s="61"/>
      <c r="E18" s="62"/>
      <c r="F18" s="62"/>
      <c r="G18" s="62"/>
      <c r="H18" s="62"/>
      <c r="I18" s="68">
        <f t="shared" si="0"/>
        <v>0</v>
      </c>
    </row>
    <row r="19" spans="1:12" s="40" customFormat="1" ht="15" customHeight="1" x14ac:dyDescent="0.2">
      <c r="A19" s="90">
        <v>19</v>
      </c>
      <c r="B19" s="59"/>
      <c r="C19" s="60"/>
      <c r="D19" s="61"/>
      <c r="E19" s="62"/>
      <c r="F19" s="62"/>
      <c r="G19" s="62"/>
      <c r="H19" s="62"/>
      <c r="I19" s="68">
        <f t="shared" si="0"/>
        <v>0</v>
      </c>
    </row>
    <row r="20" spans="1:12" s="40" customFormat="1" ht="15" customHeight="1" x14ac:dyDescent="0.2">
      <c r="A20" s="90">
        <v>20</v>
      </c>
      <c r="B20" s="59"/>
      <c r="C20" s="60"/>
      <c r="D20" s="61"/>
      <c r="E20" s="62"/>
      <c r="F20" s="62"/>
      <c r="G20" s="62"/>
      <c r="H20" s="62"/>
      <c r="I20" s="68">
        <f t="shared" si="0"/>
        <v>0</v>
      </c>
    </row>
    <row r="21" spans="1:12" s="40" customFormat="1" ht="15" customHeight="1" x14ac:dyDescent="0.2">
      <c r="A21" s="90">
        <v>21</v>
      </c>
      <c r="B21" s="59"/>
      <c r="C21" s="60"/>
      <c r="D21" s="61"/>
      <c r="E21" s="62"/>
      <c r="F21" s="62"/>
      <c r="G21" s="62"/>
      <c r="H21" s="62"/>
      <c r="I21" s="68">
        <f t="shared" si="0"/>
        <v>0</v>
      </c>
    </row>
    <row r="22" spans="1:12" s="40" customFormat="1" ht="15" customHeight="1" x14ac:dyDescent="0.2">
      <c r="A22" s="90">
        <v>22</v>
      </c>
      <c r="B22" s="59"/>
      <c r="C22" s="60"/>
      <c r="D22" s="61"/>
      <c r="E22" s="62"/>
      <c r="F22" s="62"/>
      <c r="G22" s="62"/>
      <c r="H22" s="62"/>
      <c r="I22" s="68">
        <f t="shared" si="0"/>
        <v>0</v>
      </c>
    </row>
    <row r="23" spans="1:12" s="40" customFormat="1" ht="15" customHeight="1" x14ac:dyDescent="0.2">
      <c r="A23" s="90">
        <v>23</v>
      </c>
      <c r="B23" s="59"/>
      <c r="C23" s="60"/>
      <c r="D23" s="61"/>
      <c r="E23" s="62"/>
      <c r="F23" s="62"/>
      <c r="G23" s="62"/>
      <c r="H23" s="62"/>
      <c r="I23" s="68">
        <f t="shared" si="0"/>
        <v>0</v>
      </c>
    </row>
    <row r="24" spans="1:12" s="40" customFormat="1" ht="15" customHeight="1" x14ac:dyDescent="0.2">
      <c r="A24" s="90">
        <v>24</v>
      </c>
      <c r="B24" s="59"/>
      <c r="C24" s="60"/>
      <c r="D24" s="61"/>
      <c r="E24" s="62"/>
      <c r="F24" s="62"/>
      <c r="G24" s="62"/>
      <c r="H24" s="62"/>
      <c r="I24" s="68">
        <f t="shared" si="0"/>
        <v>0</v>
      </c>
    </row>
    <row r="25" spans="1:12" s="40" customFormat="1" ht="15" customHeight="1" x14ac:dyDescent="0.2">
      <c r="A25" s="90">
        <v>25</v>
      </c>
      <c r="B25" s="59"/>
      <c r="C25" s="60"/>
      <c r="D25" s="61"/>
      <c r="E25" s="62"/>
      <c r="F25" s="62"/>
      <c r="G25" s="62"/>
      <c r="H25" s="62"/>
      <c r="I25" s="68">
        <f t="shared" si="0"/>
        <v>0</v>
      </c>
    </row>
    <row r="26" spans="1:12" s="40" customFormat="1" ht="15" customHeight="1" x14ac:dyDescent="0.2">
      <c r="A26" s="90">
        <v>26</v>
      </c>
      <c r="B26" s="59"/>
      <c r="C26" s="60"/>
      <c r="D26" s="61"/>
      <c r="E26" s="62"/>
      <c r="F26" s="62"/>
      <c r="G26" s="62"/>
      <c r="H26" s="62"/>
      <c r="I26" s="68">
        <f t="shared" si="0"/>
        <v>0</v>
      </c>
    </row>
    <row r="27" spans="1:12" s="40" customFormat="1" ht="15" customHeight="1" x14ac:dyDescent="0.2">
      <c r="A27" s="90">
        <v>27</v>
      </c>
      <c r="B27" s="59"/>
      <c r="C27" s="60"/>
      <c r="D27" s="61"/>
      <c r="E27" s="62"/>
      <c r="F27" s="62"/>
      <c r="G27" s="62"/>
      <c r="H27" s="62"/>
      <c r="I27" s="68">
        <f t="shared" si="0"/>
        <v>0</v>
      </c>
    </row>
    <row r="28" spans="1:12" s="40" customFormat="1" ht="15" customHeight="1" x14ac:dyDescent="0.2">
      <c r="A28" s="90">
        <v>28</v>
      </c>
      <c r="B28" s="59"/>
      <c r="C28" s="60"/>
      <c r="D28" s="61"/>
      <c r="E28" s="62"/>
      <c r="F28" s="62"/>
      <c r="G28" s="62"/>
      <c r="H28" s="62"/>
      <c r="I28" s="68">
        <f t="shared" si="0"/>
        <v>0</v>
      </c>
    </row>
    <row r="29" spans="1:12" s="40" customFormat="1" ht="15" customHeight="1" x14ac:dyDescent="0.2">
      <c r="A29" s="90">
        <v>29</v>
      </c>
      <c r="B29" s="59"/>
      <c r="C29" s="60"/>
      <c r="D29" s="61"/>
      <c r="E29" s="62"/>
      <c r="F29" s="62"/>
      <c r="G29" s="62"/>
      <c r="H29" s="62"/>
      <c r="I29" s="68">
        <f t="shared" si="0"/>
        <v>0</v>
      </c>
    </row>
    <row r="30" spans="1:12" s="40" customFormat="1" ht="15" customHeight="1" x14ac:dyDescent="0.2">
      <c r="A30" s="90">
        <v>30</v>
      </c>
      <c r="B30" s="59"/>
      <c r="C30" s="60"/>
      <c r="D30" s="61"/>
      <c r="E30" s="62"/>
      <c r="F30" s="62"/>
      <c r="G30" s="62"/>
      <c r="H30" s="62"/>
      <c r="I30" s="68">
        <f t="shared" si="0"/>
        <v>0</v>
      </c>
    </row>
    <row r="31" spans="1:12" s="40" customFormat="1" ht="15" customHeight="1" x14ac:dyDescent="0.2">
      <c r="A31" s="90">
        <v>31</v>
      </c>
      <c r="B31" s="59"/>
      <c r="C31" s="60"/>
      <c r="D31" s="61"/>
      <c r="E31" s="62"/>
      <c r="F31" s="62"/>
      <c r="G31" s="62"/>
      <c r="H31" s="62"/>
      <c r="I31" s="68">
        <f t="shared" si="0"/>
        <v>0</v>
      </c>
      <c r="L31" s="39"/>
    </row>
    <row r="32" spans="1:12" ht="15" customHeight="1" x14ac:dyDescent="0.25">
      <c r="A32" s="90">
        <v>32</v>
      </c>
      <c r="B32" s="59"/>
      <c r="C32" s="60"/>
      <c r="D32" s="61"/>
      <c r="E32" s="62"/>
      <c r="F32" s="62"/>
      <c r="G32" s="62"/>
      <c r="H32" s="62"/>
      <c r="I32" s="68">
        <f t="shared" si="0"/>
        <v>0</v>
      </c>
    </row>
    <row r="33" spans="1:9" ht="15" customHeight="1" x14ac:dyDescent="0.25">
      <c r="A33" s="90">
        <v>33</v>
      </c>
      <c r="B33" s="59"/>
      <c r="C33" s="60"/>
      <c r="D33" s="61"/>
      <c r="E33" s="62"/>
      <c r="F33" s="62"/>
      <c r="G33" s="62"/>
      <c r="H33" s="62"/>
      <c r="I33" s="68">
        <f t="shared" si="0"/>
        <v>0</v>
      </c>
    </row>
    <row r="34" spans="1:9" ht="15" customHeight="1" x14ac:dyDescent="0.25">
      <c r="A34" s="90">
        <v>34</v>
      </c>
      <c r="B34" s="59"/>
      <c r="C34" s="60"/>
      <c r="D34" s="61"/>
      <c r="E34" s="62"/>
      <c r="F34" s="62"/>
      <c r="G34" s="62"/>
      <c r="H34" s="62"/>
      <c r="I34" s="68">
        <f t="shared" si="0"/>
        <v>0</v>
      </c>
    </row>
    <row r="35" spans="1:9" ht="15" customHeight="1" x14ac:dyDescent="0.25">
      <c r="A35" s="90">
        <v>35</v>
      </c>
      <c r="B35" s="59"/>
      <c r="C35" s="60"/>
      <c r="D35" s="61"/>
      <c r="E35" s="62"/>
      <c r="F35" s="62"/>
      <c r="G35" s="62"/>
      <c r="H35" s="62"/>
      <c r="I35" s="68">
        <f t="shared" si="0"/>
        <v>0</v>
      </c>
    </row>
    <row r="36" spans="1:9" ht="15" customHeight="1" x14ac:dyDescent="0.25">
      <c r="A36" s="90">
        <v>36</v>
      </c>
      <c r="B36" s="59"/>
      <c r="C36" s="60"/>
      <c r="D36" s="61"/>
      <c r="E36" s="62"/>
      <c r="F36" s="62"/>
      <c r="G36" s="62"/>
      <c r="H36" s="62"/>
      <c r="I36" s="68">
        <f t="shared" si="0"/>
        <v>0</v>
      </c>
    </row>
    <row r="37" spans="1:9" ht="15" customHeight="1" x14ac:dyDescent="0.25">
      <c r="A37" s="90">
        <v>37</v>
      </c>
      <c r="B37" s="59"/>
      <c r="C37" s="60"/>
      <c r="D37" s="61"/>
      <c r="E37" s="62"/>
      <c r="F37" s="62"/>
      <c r="G37" s="62"/>
      <c r="H37" s="62"/>
      <c r="I37" s="68">
        <f t="shared" si="0"/>
        <v>0</v>
      </c>
    </row>
    <row r="38" spans="1:9" ht="15" customHeight="1" x14ac:dyDescent="0.25">
      <c r="A38" s="90">
        <v>38</v>
      </c>
      <c r="B38" s="59"/>
      <c r="C38" s="60"/>
      <c r="D38" s="61"/>
      <c r="E38" s="62"/>
      <c r="F38" s="62"/>
      <c r="G38" s="62"/>
      <c r="H38" s="62"/>
      <c r="I38" s="68">
        <f t="shared" si="0"/>
        <v>0</v>
      </c>
    </row>
    <row r="39" spans="1:9" ht="15" customHeight="1" x14ac:dyDescent="0.25">
      <c r="A39" s="90">
        <v>39</v>
      </c>
      <c r="B39" s="59"/>
      <c r="C39" s="60"/>
      <c r="D39" s="61"/>
      <c r="E39" s="62"/>
      <c r="F39" s="62"/>
      <c r="G39" s="62"/>
      <c r="H39" s="62"/>
      <c r="I39" s="68">
        <f t="shared" si="0"/>
        <v>0</v>
      </c>
    </row>
    <row r="40" spans="1:9" ht="15" customHeight="1" x14ac:dyDescent="0.25">
      <c r="A40" s="90">
        <v>40</v>
      </c>
      <c r="B40" s="59"/>
      <c r="C40" s="60"/>
      <c r="D40" s="61"/>
      <c r="E40" s="62"/>
      <c r="F40" s="62"/>
      <c r="G40" s="62"/>
      <c r="H40" s="62"/>
      <c r="I40" s="68">
        <f t="shared" si="0"/>
        <v>0</v>
      </c>
    </row>
    <row r="41" spans="1:9" ht="15" customHeight="1" x14ac:dyDescent="0.25">
      <c r="A41" s="90">
        <v>41</v>
      </c>
      <c r="B41" s="59"/>
      <c r="C41" s="60"/>
      <c r="D41" s="61"/>
      <c r="E41" s="62"/>
      <c r="F41" s="62"/>
      <c r="G41" s="62"/>
      <c r="H41" s="62"/>
      <c r="I41" s="68">
        <f t="shared" si="0"/>
        <v>0</v>
      </c>
    </row>
    <row r="42" spans="1:9" ht="15" customHeight="1" x14ac:dyDescent="0.25">
      <c r="A42" s="90">
        <v>42</v>
      </c>
      <c r="B42" s="59"/>
      <c r="C42" s="60"/>
      <c r="D42" s="61"/>
      <c r="E42" s="62"/>
      <c r="F42" s="62"/>
      <c r="G42" s="62"/>
      <c r="H42" s="62"/>
      <c r="I42" s="68">
        <f t="shared" si="0"/>
        <v>0</v>
      </c>
    </row>
    <row r="43" spans="1:9" ht="15" customHeight="1" x14ac:dyDescent="0.25">
      <c r="A43" s="90">
        <v>43</v>
      </c>
      <c r="B43" s="59"/>
      <c r="C43" s="60"/>
      <c r="D43" s="61"/>
      <c r="E43" s="62"/>
      <c r="F43" s="62"/>
      <c r="G43" s="62"/>
      <c r="H43" s="62"/>
      <c r="I43" s="68">
        <f t="shared" si="0"/>
        <v>0</v>
      </c>
    </row>
    <row r="44" spans="1:9" ht="15" customHeight="1" x14ac:dyDescent="0.25">
      <c r="A44" s="90">
        <v>44</v>
      </c>
      <c r="B44" s="59"/>
      <c r="C44" s="60"/>
      <c r="D44" s="61"/>
      <c r="E44" s="62"/>
      <c r="F44" s="62"/>
      <c r="G44" s="62"/>
      <c r="H44" s="62"/>
      <c r="I44" s="68">
        <f t="shared" si="0"/>
        <v>0</v>
      </c>
    </row>
    <row r="45" spans="1:9" ht="15" customHeight="1" x14ac:dyDescent="0.25">
      <c r="A45" s="90">
        <v>45</v>
      </c>
      <c r="B45" s="59"/>
      <c r="C45" s="60"/>
      <c r="D45" s="61"/>
      <c r="E45" s="62"/>
      <c r="F45" s="62"/>
      <c r="G45" s="62"/>
      <c r="H45" s="62"/>
      <c r="I45" s="68">
        <f t="shared" si="0"/>
        <v>0</v>
      </c>
    </row>
    <row r="46" spans="1:9" ht="15" customHeight="1" x14ac:dyDescent="0.25">
      <c r="A46" s="90">
        <v>46</v>
      </c>
      <c r="B46" s="59"/>
      <c r="C46" s="60"/>
      <c r="D46" s="61"/>
      <c r="E46" s="62"/>
      <c r="F46" s="62"/>
      <c r="G46" s="62"/>
      <c r="H46" s="62"/>
      <c r="I46" s="68">
        <f t="shared" si="0"/>
        <v>0</v>
      </c>
    </row>
    <row r="47" spans="1:9" ht="15" customHeight="1" x14ac:dyDescent="0.25">
      <c r="A47" s="90">
        <v>47</v>
      </c>
      <c r="B47" s="59"/>
      <c r="C47" s="60"/>
      <c r="D47" s="61"/>
      <c r="E47" s="62"/>
      <c r="F47" s="62"/>
      <c r="G47" s="62"/>
      <c r="H47" s="62"/>
      <c r="I47" s="68">
        <f t="shared" si="0"/>
        <v>0</v>
      </c>
    </row>
    <row r="48" spans="1:9" ht="15" customHeight="1" x14ac:dyDescent="0.25">
      <c r="A48" s="90">
        <v>48</v>
      </c>
      <c r="B48" s="59"/>
      <c r="C48" s="60"/>
      <c r="D48" s="61"/>
      <c r="E48" s="62"/>
      <c r="F48" s="62"/>
      <c r="G48" s="62"/>
      <c r="H48" s="62"/>
      <c r="I48" s="68">
        <f t="shared" si="0"/>
        <v>0</v>
      </c>
    </row>
    <row r="49" spans="1:9" ht="15" customHeight="1" x14ac:dyDescent="0.25">
      <c r="A49" s="90">
        <v>49</v>
      </c>
      <c r="B49" s="59"/>
      <c r="C49" s="60"/>
      <c r="D49" s="61"/>
      <c r="E49" s="62"/>
      <c r="F49" s="62"/>
      <c r="G49" s="62"/>
      <c r="H49" s="62"/>
      <c r="I49" s="68">
        <f t="shared" si="0"/>
        <v>0</v>
      </c>
    </row>
    <row r="50" spans="1:9" ht="15" customHeight="1" x14ac:dyDescent="0.25">
      <c r="A50" s="90">
        <v>50</v>
      </c>
      <c r="B50" s="59"/>
      <c r="C50" s="60"/>
      <c r="D50" s="61"/>
      <c r="E50" s="62"/>
      <c r="F50" s="62"/>
      <c r="G50" s="62"/>
      <c r="H50" s="62"/>
      <c r="I50" s="68">
        <f t="shared" si="0"/>
        <v>0</v>
      </c>
    </row>
    <row r="51" spans="1:9" ht="15" customHeight="1" x14ac:dyDescent="0.25">
      <c r="A51" s="90">
        <v>51</v>
      </c>
      <c r="B51" s="59"/>
      <c r="C51" s="60"/>
      <c r="D51" s="61"/>
      <c r="E51" s="62"/>
      <c r="F51" s="62"/>
      <c r="G51" s="62"/>
      <c r="H51" s="62"/>
      <c r="I51" s="68">
        <f t="shared" si="0"/>
        <v>0</v>
      </c>
    </row>
    <row r="52" spans="1:9" ht="15" customHeight="1" x14ac:dyDescent="0.25">
      <c r="A52" s="90">
        <v>52</v>
      </c>
      <c r="B52" s="59"/>
      <c r="C52" s="60"/>
      <c r="D52" s="61"/>
      <c r="E52" s="62"/>
      <c r="F52" s="62"/>
      <c r="G52" s="62"/>
      <c r="H52" s="62"/>
      <c r="I52" s="68">
        <f t="shared" si="0"/>
        <v>0</v>
      </c>
    </row>
    <row r="53" spans="1:9" ht="15" customHeight="1" x14ac:dyDescent="0.25">
      <c r="A53" s="90">
        <v>53</v>
      </c>
      <c r="B53" s="59"/>
      <c r="C53" s="60"/>
      <c r="D53" s="61"/>
      <c r="E53" s="62"/>
      <c r="F53" s="62"/>
      <c r="G53" s="62"/>
      <c r="H53" s="62"/>
      <c r="I53" s="68">
        <f t="shared" si="0"/>
        <v>0</v>
      </c>
    </row>
    <row r="54" spans="1:9" ht="15" customHeight="1" x14ac:dyDescent="0.25">
      <c r="A54" s="90">
        <v>54</v>
      </c>
      <c r="B54" s="59"/>
      <c r="C54" s="60"/>
      <c r="D54" s="61"/>
      <c r="E54" s="62"/>
      <c r="F54" s="62"/>
      <c r="G54" s="62"/>
      <c r="H54" s="62"/>
      <c r="I54" s="68">
        <f t="shared" si="0"/>
        <v>0</v>
      </c>
    </row>
    <row r="55" spans="1:9" ht="15" customHeight="1" x14ac:dyDescent="0.25">
      <c r="A55" s="90">
        <v>55</v>
      </c>
      <c r="B55" s="59"/>
      <c r="C55" s="60"/>
      <c r="D55" s="61"/>
      <c r="E55" s="62"/>
      <c r="F55" s="62"/>
      <c r="G55" s="62"/>
      <c r="H55" s="62"/>
      <c r="I55" s="68">
        <f t="shared" si="0"/>
        <v>0</v>
      </c>
    </row>
    <row r="56" spans="1:9" ht="15" customHeight="1" x14ac:dyDescent="0.25">
      <c r="A56" s="90">
        <v>56</v>
      </c>
      <c r="B56" s="59"/>
      <c r="C56" s="60"/>
      <c r="D56" s="61"/>
      <c r="E56" s="62"/>
      <c r="F56" s="62"/>
      <c r="G56" s="62"/>
      <c r="H56" s="62"/>
      <c r="I56" s="68">
        <f t="shared" si="0"/>
        <v>0</v>
      </c>
    </row>
    <row r="57" spans="1:9" ht="15" customHeight="1" x14ac:dyDescent="0.25">
      <c r="A57" s="90">
        <v>57</v>
      </c>
      <c r="B57" s="59"/>
      <c r="C57" s="60"/>
      <c r="D57" s="61"/>
      <c r="E57" s="62"/>
      <c r="F57" s="62"/>
      <c r="G57" s="62"/>
      <c r="H57" s="62"/>
      <c r="I57" s="68">
        <f t="shared" si="0"/>
        <v>0</v>
      </c>
    </row>
    <row r="58" spans="1:9" ht="15" customHeight="1" x14ac:dyDescent="0.25">
      <c r="A58" s="90">
        <v>58</v>
      </c>
      <c r="B58" s="59"/>
      <c r="C58" s="60"/>
      <c r="D58" s="61"/>
      <c r="E58" s="62"/>
      <c r="F58" s="62"/>
      <c r="G58" s="62"/>
      <c r="H58" s="62"/>
      <c r="I58" s="68">
        <f t="shared" si="0"/>
        <v>0</v>
      </c>
    </row>
    <row r="59" spans="1:9" ht="15" customHeight="1" x14ac:dyDescent="0.25">
      <c r="A59" s="90">
        <v>59</v>
      </c>
      <c r="B59" s="59"/>
      <c r="C59" s="60"/>
      <c r="D59" s="61"/>
      <c r="E59" s="62"/>
      <c r="F59" s="62"/>
      <c r="G59" s="62"/>
      <c r="H59" s="62"/>
      <c r="I59" s="68">
        <f t="shared" si="0"/>
        <v>0</v>
      </c>
    </row>
    <row r="60" spans="1:9" ht="15" customHeight="1" x14ac:dyDescent="0.25">
      <c r="A60" s="90">
        <v>60</v>
      </c>
      <c r="B60" s="59"/>
      <c r="C60" s="60"/>
      <c r="D60" s="61"/>
      <c r="E60" s="62"/>
      <c r="F60" s="62"/>
      <c r="G60" s="62"/>
      <c r="H60" s="62"/>
      <c r="I60" s="68">
        <f t="shared" si="0"/>
        <v>0</v>
      </c>
    </row>
    <row r="61" spans="1:9" ht="15" customHeight="1" x14ac:dyDescent="0.25">
      <c r="A61" s="90">
        <v>61</v>
      </c>
      <c r="B61" s="59"/>
      <c r="C61" s="60"/>
      <c r="D61" s="61"/>
      <c r="E61" s="62"/>
      <c r="F61" s="62"/>
      <c r="G61" s="62"/>
      <c r="H61" s="62"/>
      <c r="I61" s="68">
        <f t="shared" si="0"/>
        <v>0</v>
      </c>
    </row>
    <row r="62" spans="1:9" ht="15" customHeight="1" x14ac:dyDescent="0.25">
      <c r="A62" s="90">
        <v>62</v>
      </c>
      <c r="B62" s="59"/>
      <c r="C62" s="60"/>
      <c r="D62" s="61"/>
      <c r="E62" s="62"/>
      <c r="F62" s="62"/>
      <c r="G62" s="62"/>
      <c r="H62" s="62"/>
      <c r="I62" s="68">
        <f t="shared" si="0"/>
        <v>0</v>
      </c>
    </row>
    <row r="63" spans="1:9" ht="15" customHeight="1" x14ac:dyDescent="0.25">
      <c r="A63" s="90">
        <v>63</v>
      </c>
      <c r="B63" s="59"/>
      <c r="C63" s="60"/>
      <c r="D63" s="61"/>
      <c r="E63" s="62"/>
      <c r="F63" s="62"/>
      <c r="G63" s="62"/>
      <c r="H63" s="62"/>
      <c r="I63" s="68">
        <f t="shared" si="0"/>
        <v>0</v>
      </c>
    </row>
    <row r="64" spans="1:9" ht="15" customHeight="1" x14ac:dyDescent="0.25">
      <c r="A64" s="90">
        <v>64</v>
      </c>
      <c r="B64" s="59"/>
      <c r="C64" s="60"/>
      <c r="D64" s="61"/>
      <c r="E64" s="62"/>
      <c r="F64" s="62"/>
      <c r="G64" s="62"/>
      <c r="H64" s="62"/>
      <c r="I64" s="68">
        <f t="shared" si="0"/>
        <v>0</v>
      </c>
    </row>
    <row r="65" spans="1:9" ht="15" customHeight="1" x14ac:dyDescent="0.25">
      <c r="A65" s="90">
        <v>65</v>
      </c>
      <c r="B65" s="59"/>
      <c r="C65" s="60"/>
      <c r="D65" s="61"/>
      <c r="E65" s="62"/>
      <c r="F65" s="62"/>
      <c r="G65" s="62"/>
      <c r="H65" s="62"/>
      <c r="I65" s="68">
        <f t="shared" si="0"/>
        <v>0</v>
      </c>
    </row>
    <row r="66" spans="1:9" ht="15" customHeight="1" x14ac:dyDescent="0.25">
      <c r="A66" s="90">
        <v>66</v>
      </c>
      <c r="B66" s="59"/>
      <c r="C66" s="60"/>
      <c r="D66" s="61"/>
      <c r="E66" s="62"/>
      <c r="F66" s="62"/>
      <c r="G66" s="62"/>
      <c r="H66" s="62"/>
      <c r="I66" s="68">
        <f t="shared" si="0"/>
        <v>0</v>
      </c>
    </row>
    <row r="67" spans="1:9" ht="15" customHeight="1" x14ac:dyDescent="0.25">
      <c r="A67" s="90">
        <v>67</v>
      </c>
      <c r="B67" s="59"/>
      <c r="C67" s="60"/>
      <c r="D67" s="61"/>
      <c r="E67" s="62"/>
      <c r="F67" s="62"/>
      <c r="G67" s="62"/>
      <c r="H67" s="62"/>
      <c r="I67" s="68">
        <f t="shared" si="0"/>
        <v>0</v>
      </c>
    </row>
    <row r="68" spans="1:9" ht="15" customHeight="1" x14ac:dyDescent="0.25">
      <c r="A68" s="90">
        <v>68</v>
      </c>
      <c r="B68" s="59"/>
      <c r="C68" s="60"/>
      <c r="D68" s="61"/>
      <c r="E68" s="62"/>
      <c r="F68" s="62"/>
      <c r="G68" s="62"/>
      <c r="H68" s="62"/>
      <c r="I68" s="68">
        <f t="shared" si="0"/>
        <v>0</v>
      </c>
    </row>
    <row r="69" spans="1:9" ht="15" customHeight="1" x14ac:dyDescent="0.25">
      <c r="A69" s="90">
        <v>69</v>
      </c>
      <c r="B69" s="59"/>
      <c r="C69" s="60"/>
      <c r="D69" s="61"/>
      <c r="E69" s="62"/>
      <c r="F69" s="62"/>
      <c r="G69" s="62"/>
      <c r="H69" s="62"/>
      <c r="I69" s="68">
        <f t="shared" si="0"/>
        <v>0</v>
      </c>
    </row>
    <row r="70" spans="1:9" ht="15" customHeight="1" x14ac:dyDescent="0.25">
      <c r="A70" s="90">
        <v>70</v>
      </c>
      <c r="B70" s="59"/>
      <c r="C70" s="60"/>
      <c r="D70" s="61"/>
      <c r="E70" s="62"/>
      <c r="F70" s="62"/>
      <c r="G70" s="62"/>
      <c r="H70" s="62"/>
      <c r="I70" s="68">
        <f t="shared" si="0"/>
        <v>0</v>
      </c>
    </row>
    <row r="71" spans="1:9" ht="15" customHeight="1" x14ac:dyDescent="0.25">
      <c r="A71" s="90">
        <v>71</v>
      </c>
      <c r="B71" s="59"/>
      <c r="C71" s="60"/>
      <c r="D71" s="61"/>
      <c r="E71" s="62"/>
      <c r="F71" s="62"/>
      <c r="G71" s="62"/>
      <c r="H71" s="62"/>
      <c r="I71" s="68">
        <f t="shared" ref="I71:I100" si="1">SUM(F71:H71)</f>
        <v>0</v>
      </c>
    </row>
    <row r="72" spans="1:9" ht="15" customHeight="1" x14ac:dyDescent="0.25">
      <c r="A72" s="90">
        <v>72</v>
      </c>
      <c r="B72" s="59"/>
      <c r="C72" s="60"/>
      <c r="D72" s="61"/>
      <c r="E72" s="62"/>
      <c r="F72" s="62"/>
      <c r="G72" s="62"/>
      <c r="H72" s="62"/>
      <c r="I72" s="68">
        <f t="shared" si="1"/>
        <v>0</v>
      </c>
    </row>
    <row r="73" spans="1:9" ht="15" customHeight="1" x14ac:dyDescent="0.25">
      <c r="A73" s="90">
        <v>73</v>
      </c>
      <c r="B73" s="59"/>
      <c r="C73" s="60"/>
      <c r="D73" s="61"/>
      <c r="E73" s="62"/>
      <c r="F73" s="62"/>
      <c r="G73" s="62"/>
      <c r="H73" s="62"/>
      <c r="I73" s="68">
        <f t="shared" si="1"/>
        <v>0</v>
      </c>
    </row>
    <row r="74" spans="1:9" ht="15" customHeight="1" x14ac:dyDescent="0.25">
      <c r="A74" s="90">
        <v>74</v>
      </c>
      <c r="B74" s="59"/>
      <c r="C74" s="60"/>
      <c r="D74" s="61"/>
      <c r="E74" s="62"/>
      <c r="F74" s="62"/>
      <c r="G74" s="62"/>
      <c r="H74" s="62"/>
      <c r="I74" s="68">
        <f t="shared" si="1"/>
        <v>0</v>
      </c>
    </row>
    <row r="75" spans="1:9" ht="15" customHeight="1" x14ac:dyDescent="0.25">
      <c r="A75" s="90">
        <v>75</v>
      </c>
      <c r="B75" s="59"/>
      <c r="C75" s="60"/>
      <c r="D75" s="61"/>
      <c r="E75" s="62"/>
      <c r="F75" s="62"/>
      <c r="G75" s="62"/>
      <c r="H75" s="62"/>
      <c r="I75" s="68">
        <f t="shared" si="1"/>
        <v>0</v>
      </c>
    </row>
    <row r="76" spans="1:9" ht="15" customHeight="1" x14ac:dyDescent="0.25">
      <c r="A76" s="90">
        <v>76</v>
      </c>
      <c r="B76" s="59"/>
      <c r="C76" s="60"/>
      <c r="D76" s="61"/>
      <c r="E76" s="62"/>
      <c r="F76" s="62"/>
      <c r="G76" s="62"/>
      <c r="H76" s="62"/>
      <c r="I76" s="68">
        <f t="shared" si="1"/>
        <v>0</v>
      </c>
    </row>
    <row r="77" spans="1:9" ht="15" customHeight="1" x14ac:dyDescent="0.25">
      <c r="A77" s="90">
        <v>77</v>
      </c>
      <c r="B77" s="59"/>
      <c r="C77" s="60"/>
      <c r="D77" s="61"/>
      <c r="E77" s="62"/>
      <c r="F77" s="62"/>
      <c r="G77" s="62"/>
      <c r="H77" s="62"/>
      <c r="I77" s="68">
        <f t="shared" si="1"/>
        <v>0</v>
      </c>
    </row>
    <row r="78" spans="1:9" ht="15" customHeight="1" x14ac:dyDescent="0.25">
      <c r="A78" s="90">
        <v>78</v>
      </c>
      <c r="B78" s="59"/>
      <c r="C78" s="60"/>
      <c r="D78" s="61"/>
      <c r="E78" s="62"/>
      <c r="F78" s="62"/>
      <c r="G78" s="62"/>
      <c r="H78" s="62"/>
      <c r="I78" s="68">
        <f t="shared" si="1"/>
        <v>0</v>
      </c>
    </row>
    <row r="79" spans="1:9" ht="15" customHeight="1" x14ac:dyDescent="0.25">
      <c r="A79" s="90">
        <v>79</v>
      </c>
      <c r="B79" s="59"/>
      <c r="C79" s="60"/>
      <c r="D79" s="61"/>
      <c r="E79" s="62"/>
      <c r="F79" s="62"/>
      <c r="G79" s="62"/>
      <c r="H79" s="62"/>
      <c r="I79" s="68">
        <f t="shared" si="1"/>
        <v>0</v>
      </c>
    </row>
    <row r="80" spans="1:9" ht="15" customHeight="1" x14ac:dyDescent="0.25">
      <c r="A80" s="90">
        <v>80</v>
      </c>
      <c r="B80" s="59"/>
      <c r="C80" s="60"/>
      <c r="D80" s="61"/>
      <c r="E80" s="62"/>
      <c r="F80" s="62"/>
      <c r="G80" s="62"/>
      <c r="H80" s="62"/>
      <c r="I80" s="68">
        <f t="shared" si="1"/>
        <v>0</v>
      </c>
    </row>
    <row r="81" spans="1:9" ht="15" customHeight="1" x14ac:dyDescent="0.25">
      <c r="A81" s="90">
        <v>81</v>
      </c>
      <c r="B81" s="59"/>
      <c r="C81" s="60"/>
      <c r="D81" s="61"/>
      <c r="E81" s="62"/>
      <c r="F81" s="62"/>
      <c r="G81" s="62"/>
      <c r="H81" s="62"/>
      <c r="I81" s="68">
        <f t="shared" si="1"/>
        <v>0</v>
      </c>
    </row>
    <row r="82" spans="1:9" ht="15" customHeight="1" x14ac:dyDescent="0.25">
      <c r="A82" s="90">
        <v>82</v>
      </c>
      <c r="B82" s="59"/>
      <c r="C82" s="60"/>
      <c r="D82" s="61"/>
      <c r="E82" s="62"/>
      <c r="F82" s="62"/>
      <c r="G82" s="62"/>
      <c r="H82" s="62"/>
      <c r="I82" s="68">
        <f t="shared" si="1"/>
        <v>0</v>
      </c>
    </row>
    <row r="83" spans="1:9" ht="15" customHeight="1" x14ac:dyDescent="0.25">
      <c r="A83" s="90">
        <v>83</v>
      </c>
      <c r="B83" s="59"/>
      <c r="C83" s="60"/>
      <c r="D83" s="61"/>
      <c r="E83" s="62"/>
      <c r="F83" s="62"/>
      <c r="G83" s="62"/>
      <c r="H83" s="62"/>
      <c r="I83" s="68">
        <f t="shared" si="1"/>
        <v>0</v>
      </c>
    </row>
    <row r="84" spans="1:9" ht="15" customHeight="1" x14ac:dyDescent="0.25">
      <c r="A84" s="90">
        <v>84</v>
      </c>
      <c r="B84" s="59"/>
      <c r="C84" s="60"/>
      <c r="D84" s="61"/>
      <c r="E84" s="62"/>
      <c r="F84" s="62"/>
      <c r="G84" s="62"/>
      <c r="H84" s="62"/>
      <c r="I84" s="68">
        <f t="shared" si="1"/>
        <v>0</v>
      </c>
    </row>
    <row r="85" spans="1:9" ht="15" customHeight="1" x14ac:dyDescent="0.25">
      <c r="A85" s="90">
        <v>85</v>
      </c>
      <c r="B85" s="59"/>
      <c r="C85" s="60"/>
      <c r="D85" s="61"/>
      <c r="E85" s="62"/>
      <c r="F85" s="62"/>
      <c r="G85" s="62"/>
      <c r="H85" s="62"/>
      <c r="I85" s="68">
        <f t="shared" si="1"/>
        <v>0</v>
      </c>
    </row>
    <row r="86" spans="1:9" ht="15" customHeight="1" x14ac:dyDescent="0.25">
      <c r="A86" s="90">
        <v>86</v>
      </c>
      <c r="B86" s="59"/>
      <c r="C86" s="60"/>
      <c r="D86" s="61"/>
      <c r="E86" s="62"/>
      <c r="F86" s="62"/>
      <c r="G86" s="62"/>
      <c r="H86" s="62"/>
      <c r="I86" s="68">
        <f t="shared" si="1"/>
        <v>0</v>
      </c>
    </row>
    <row r="87" spans="1:9" ht="15" customHeight="1" x14ac:dyDescent="0.25">
      <c r="A87" s="90">
        <v>87</v>
      </c>
      <c r="B87" s="59"/>
      <c r="C87" s="60"/>
      <c r="D87" s="61"/>
      <c r="E87" s="62"/>
      <c r="F87" s="62"/>
      <c r="G87" s="62"/>
      <c r="H87" s="62"/>
      <c r="I87" s="68">
        <f t="shared" si="1"/>
        <v>0</v>
      </c>
    </row>
    <row r="88" spans="1:9" ht="15" customHeight="1" x14ac:dyDescent="0.25">
      <c r="A88" s="90">
        <v>88</v>
      </c>
      <c r="B88" s="59"/>
      <c r="C88" s="60"/>
      <c r="D88" s="61"/>
      <c r="E88" s="62"/>
      <c r="F88" s="62"/>
      <c r="G88" s="62"/>
      <c r="H88" s="62"/>
      <c r="I88" s="68">
        <f t="shared" si="1"/>
        <v>0</v>
      </c>
    </row>
    <row r="89" spans="1:9" ht="15" customHeight="1" x14ac:dyDescent="0.25">
      <c r="A89" s="90">
        <v>89</v>
      </c>
      <c r="B89" s="59"/>
      <c r="C89" s="60"/>
      <c r="D89" s="61"/>
      <c r="E89" s="62"/>
      <c r="F89" s="62"/>
      <c r="G89" s="62"/>
      <c r="H89" s="62"/>
      <c r="I89" s="68">
        <f t="shared" si="1"/>
        <v>0</v>
      </c>
    </row>
    <row r="90" spans="1:9" ht="15" customHeight="1" x14ac:dyDescent="0.25">
      <c r="A90" s="90">
        <v>90</v>
      </c>
      <c r="B90" s="59"/>
      <c r="C90" s="60"/>
      <c r="D90" s="61"/>
      <c r="E90" s="62"/>
      <c r="F90" s="62"/>
      <c r="G90" s="62"/>
      <c r="H90" s="62"/>
      <c r="I90" s="68">
        <f t="shared" si="1"/>
        <v>0</v>
      </c>
    </row>
    <row r="91" spans="1:9" ht="15" customHeight="1" x14ac:dyDescent="0.25">
      <c r="A91" s="90">
        <v>91</v>
      </c>
      <c r="B91" s="59"/>
      <c r="C91" s="60"/>
      <c r="D91" s="61"/>
      <c r="E91" s="62"/>
      <c r="F91" s="62"/>
      <c r="G91" s="62"/>
      <c r="H91" s="62"/>
      <c r="I91" s="68">
        <f t="shared" si="1"/>
        <v>0</v>
      </c>
    </row>
    <row r="92" spans="1:9" ht="15" customHeight="1" x14ac:dyDescent="0.25">
      <c r="A92" s="90">
        <v>92</v>
      </c>
      <c r="B92" s="59"/>
      <c r="C92" s="60"/>
      <c r="D92" s="61"/>
      <c r="E92" s="62"/>
      <c r="F92" s="62"/>
      <c r="G92" s="62"/>
      <c r="H92" s="62"/>
      <c r="I92" s="68">
        <f t="shared" si="1"/>
        <v>0</v>
      </c>
    </row>
    <row r="93" spans="1:9" ht="15" customHeight="1" x14ac:dyDescent="0.25">
      <c r="A93" s="90">
        <v>93</v>
      </c>
      <c r="B93" s="59"/>
      <c r="C93" s="60"/>
      <c r="D93" s="61"/>
      <c r="E93" s="62"/>
      <c r="F93" s="62"/>
      <c r="G93" s="62"/>
      <c r="H93" s="62"/>
      <c r="I93" s="68">
        <f t="shared" si="1"/>
        <v>0</v>
      </c>
    </row>
    <row r="94" spans="1:9" ht="15" customHeight="1" x14ac:dyDescent="0.25">
      <c r="A94" s="90">
        <v>94</v>
      </c>
      <c r="B94" s="59"/>
      <c r="C94" s="60"/>
      <c r="D94" s="61"/>
      <c r="E94" s="62"/>
      <c r="F94" s="62"/>
      <c r="G94" s="62"/>
      <c r="H94" s="62"/>
      <c r="I94" s="68">
        <f t="shared" si="1"/>
        <v>0</v>
      </c>
    </row>
    <row r="95" spans="1:9" ht="15" customHeight="1" x14ac:dyDescent="0.25">
      <c r="A95" s="90">
        <v>95</v>
      </c>
      <c r="B95" s="59"/>
      <c r="C95" s="60"/>
      <c r="D95" s="61"/>
      <c r="E95" s="62"/>
      <c r="F95" s="62"/>
      <c r="G95" s="62"/>
      <c r="H95" s="62"/>
      <c r="I95" s="68">
        <f t="shared" si="1"/>
        <v>0</v>
      </c>
    </row>
    <row r="96" spans="1:9" ht="15" customHeight="1" x14ac:dyDescent="0.25">
      <c r="A96" s="90">
        <v>96</v>
      </c>
      <c r="B96" s="59"/>
      <c r="C96" s="60"/>
      <c r="D96" s="61"/>
      <c r="E96" s="62"/>
      <c r="F96" s="62"/>
      <c r="G96" s="62"/>
      <c r="H96" s="62"/>
      <c r="I96" s="68">
        <f t="shared" si="1"/>
        <v>0</v>
      </c>
    </row>
    <row r="97" spans="1:9" ht="15" customHeight="1" x14ac:dyDescent="0.25">
      <c r="A97" s="90">
        <v>97</v>
      </c>
      <c r="B97" s="59"/>
      <c r="C97" s="60"/>
      <c r="D97" s="61"/>
      <c r="E97" s="62"/>
      <c r="F97" s="62"/>
      <c r="G97" s="62"/>
      <c r="H97" s="62"/>
      <c r="I97" s="68">
        <f t="shared" si="1"/>
        <v>0</v>
      </c>
    </row>
    <row r="98" spans="1:9" ht="15" customHeight="1" x14ac:dyDescent="0.25">
      <c r="A98" s="90">
        <v>98</v>
      </c>
      <c r="B98" s="59"/>
      <c r="C98" s="60"/>
      <c r="D98" s="61"/>
      <c r="E98" s="62"/>
      <c r="F98" s="62"/>
      <c r="G98" s="62"/>
      <c r="H98" s="62"/>
      <c r="I98" s="68">
        <f t="shared" si="1"/>
        <v>0</v>
      </c>
    </row>
    <row r="99" spans="1:9" ht="15" customHeight="1" x14ac:dyDescent="0.25">
      <c r="A99" s="90">
        <v>99</v>
      </c>
      <c r="B99" s="59"/>
      <c r="C99" s="60"/>
      <c r="D99" s="61"/>
      <c r="E99" s="62"/>
      <c r="F99" s="62"/>
      <c r="G99" s="62"/>
      <c r="H99" s="62"/>
      <c r="I99" s="68">
        <f t="shared" si="1"/>
        <v>0</v>
      </c>
    </row>
    <row r="100" spans="1:9" ht="15" customHeight="1" x14ac:dyDescent="0.25">
      <c r="A100" s="90">
        <v>100</v>
      </c>
      <c r="B100" s="59"/>
      <c r="C100" s="60"/>
      <c r="D100" s="61"/>
      <c r="E100" s="62"/>
      <c r="F100" s="62"/>
      <c r="G100" s="62"/>
      <c r="H100" s="62"/>
      <c r="I100" s="68">
        <f t="shared" si="1"/>
        <v>0</v>
      </c>
    </row>
  </sheetData>
  <sheetProtection password="CCE4" sheet="1"/>
  <mergeCells count="1">
    <mergeCell ref="B1:I1"/>
  </mergeCells>
  <conditionalFormatting sqref="B5:I5">
    <cfRule type="cellIs" dxfId="45" priority="2" stopIfTrue="1" operator="greaterThan">
      <formula>0</formula>
    </cfRule>
  </conditionalFormatting>
  <conditionalFormatting sqref="I6:I100">
    <cfRule type="cellIs" dxfId="44" priority="1" stopIfTrue="1" operator="greaterThan">
      <formula>0</formula>
    </cfRule>
  </conditionalFormatting>
  <pageMargins left="0.7" right="0.7" top="0.78740157499999996" bottom="0.78740157499999996" header="0.3" footer="0.3"/>
  <ignoredErrors>
    <ignoredError sqref="I6:I100" formulaRange="1"/>
  </ignoredErrors>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
  <sheetViews>
    <sheetView showGridLines="0" showRowColHeaders="0" workbookViewId="0">
      <pane ySplit="1" topLeftCell="A2" activePane="bottomLeft" state="frozen"/>
      <selection pane="bottomLeft" activeCell="A2" sqref="A2"/>
    </sheetView>
  </sheetViews>
  <sheetFormatPr baseColWidth="10" defaultRowHeight="15" customHeight="1" x14ac:dyDescent="0.25"/>
  <cols>
    <col min="1" max="1" width="4.7109375" style="91" customWidth="1"/>
    <col min="2" max="2" width="41.28515625" style="50" customWidth="1"/>
    <col min="3" max="3" width="24.28515625" style="71" customWidth="1"/>
    <col min="4" max="16384" width="11.42578125" style="50"/>
  </cols>
  <sheetData>
    <row r="1" spans="1:3" s="40" customFormat="1" ht="30" customHeight="1" x14ac:dyDescent="0.2">
      <c r="A1" s="92"/>
      <c r="B1" s="199" t="s">
        <v>31</v>
      </c>
      <c r="C1" s="199"/>
    </row>
    <row r="2" spans="1:3" s="40" customFormat="1" ht="6" customHeight="1" x14ac:dyDescent="0.2">
      <c r="A2" s="89"/>
      <c r="C2" s="42"/>
    </row>
    <row r="3" spans="1:3" s="40" customFormat="1" ht="15" customHeight="1" x14ac:dyDescent="0.2">
      <c r="A3" s="90"/>
      <c r="B3" s="52" t="s">
        <v>78</v>
      </c>
      <c r="C3" s="52" t="s">
        <v>80</v>
      </c>
    </row>
    <row r="4" spans="1:3" s="43" customFormat="1" ht="51" customHeight="1" x14ac:dyDescent="0.25">
      <c r="B4" s="69" t="s">
        <v>28</v>
      </c>
      <c r="C4" s="70" t="s">
        <v>174</v>
      </c>
    </row>
    <row r="5" spans="1:3" s="40" customFormat="1" ht="15" customHeight="1" x14ac:dyDescent="0.2">
      <c r="A5" s="90">
        <v>5</v>
      </c>
      <c r="B5" s="65" t="s">
        <v>58</v>
      </c>
      <c r="C5" s="66">
        <f>SUM(C6:C100)</f>
        <v>200000</v>
      </c>
    </row>
    <row r="6" spans="1:3" s="40" customFormat="1" ht="15" customHeight="1" x14ac:dyDescent="0.2">
      <c r="A6" s="90">
        <v>6</v>
      </c>
      <c r="B6" s="60" t="s">
        <v>231</v>
      </c>
      <c r="C6" s="62">
        <v>100000</v>
      </c>
    </row>
    <row r="7" spans="1:3" s="40" customFormat="1" ht="15" customHeight="1" x14ac:dyDescent="0.2">
      <c r="A7" s="90">
        <v>7</v>
      </c>
      <c r="B7" s="60" t="s">
        <v>232</v>
      </c>
      <c r="C7" s="62">
        <v>100000</v>
      </c>
    </row>
    <row r="8" spans="1:3" s="40" customFormat="1" ht="15" customHeight="1" x14ac:dyDescent="0.2">
      <c r="A8" s="90">
        <v>8</v>
      </c>
      <c r="B8" s="60"/>
      <c r="C8" s="62"/>
    </row>
    <row r="9" spans="1:3" s="40" customFormat="1" ht="15" customHeight="1" x14ac:dyDescent="0.2">
      <c r="A9" s="90">
        <v>9</v>
      </c>
      <c r="B9" s="60"/>
      <c r="C9" s="62"/>
    </row>
    <row r="10" spans="1:3" s="40" customFormat="1" ht="15" customHeight="1" x14ac:dyDescent="0.2">
      <c r="A10" s="90">
        <v>10</v>
      </c>
      <c r="B10" s="60"/>
      <c r="C10" s="62"/>
    </row>
    <row r="11" spans="1:3" s="40" customFormat="1" ht="15" customHeight="1" x14ac:dyDescent="0.2">
      <c r="A11" s="90">
        <v>11</v>
      </c>
      <c r="B11" s="60"/>
      <c r="C11" s="62"/>
    </row>
    <row r="12" spans="1:3" s="40" customFormat="1" ht="15" customHeight="1" x14ac:dyDescent="0.2">
      <c r="A12" s="90">
        <v>12</v>
      </c>
      <c r="B12" s="60"/>
      <c r="C12" s="62"/>
    </row>
    <row r="13" spans="1:3" s="40" customFormat="1" ht="15" customHeight="1" x14ac:dyDescent="0.2">
      <c r="A13" s="90">
        <v>13</v>
      </c>
      <c r="B13" s="60"/>
      <c r="C13" s="62"/>
    </row>
    <row r="14" spans="1:3" s="40" customFormat="1" ht="15" customHeight="1" x14ac:dyDescent="0.2">
      <c r="A14" s="90">
        <v>14</v>
      </c>
      <c r="B14" s="60"/>
      <c r="C14" s="62"/>
    </row>
    <row r="15" spans="1:3" s="40" customFormat="1" ht="15" customHeight="1" x14ac:dyDescent="0.2">
      <c r="A15" s="90">
        <v>15</v>
      </c>
      <c r="B15" s="60"/>
      <c r="C15" s="62"/>
    </row>
    <row r="16" spans="1:3" s="40" customFormat="1" ht="15" customHeight="1" x14ac:dyDescent="0.2">
      <c r="A16" s="90">
        <v>16</v>
      </c>
      <c r="B16" s="60"/>
      <c r="C16" s="62"/>
    </row>
    <row r="17" spans="1:3" s="40" customFormat="1" ht="15" customHeight="1" x14ac:dyDescent="0.2">
      <c r="A17" s="90">
        <v>17</v>
      </c>
      <c r="B17" s="60"/>
      <c r="C17" s="62"/>
    </row>
    <row r="18" spans="1:3" s="40" customFormat="1" ht="15" customHeight="1" x14ac:dyDescent="0.2">
      <c r="A18" s="90">
        <v>18</v>
      </c>
      <c r="B18" s="60"/>
      <c r="C18" s="62"/>
    </row>
    <row r="19" spans="1:3" s="40" customFormat="1" ht="15" customHeight="1" x14ac:dyDescent="0.2">
      <c r="A19" s="90">
        <v>19</v>
      </c>
      <c r="B19" s="60"/>
      <c r="C19" s="62"/>
    </row>
    <row r="20" spans="1:3" s="40" customFormat="1" ht="15" customHeight="1" x14ac:dyDescent="0.2">
      <c r="A20" s="90">
        <v>20</v>
      </c>
      <c r="B20" s="60"/>
      <c r="C20" s="62"/>
    </row>
    <row r="21" spans="1:3" s="40" customFormat="1" ht="15" customHeight="1" x14ac:dyDescent="0.2">
      <c r="A21" s="90">
        <v>21</v>
      </c>
      <c r="B21" s="60"/>
      <c r="C21" s="62"/>
    </row>
    <row r="22" spans="1:3" s="40" customFormat="1" ht="15" customHeight="1" x14ac:dyDescent="0.2">
      <c r="A22" s="90">
        <v>22</v>
      </c>
      <c r="B22" s="60"/>
      <c r="C22" s="62"/>
    </row>
    <row r="23" spans="1:3" s="40" customFormat="1" ht="15" customHeight="1" x14ac:dyDescent="0.2">
      <c r="A23" s="90">
        <v>23</v>
      </c>
      <c r="B23" s="60"/>
      <c r="C23" s="62"/>
    </row>
    <row r="24" spans="1:3" s="40" customFormat="1" ht="15" customHeight="1" x14ac:dyDescent="0.2">
      <c r="A24" s="90">
        <v>24</v>
      </c>
      <c r="B24" s="60"/>
      <c r="C24" s="62"/>
    </row>
    <row r="25" spans="1:3" s="40" customFormat="1" ht="15" customHeight="1" x14ac:dyDescent="0.2">
      <c r="A25" s="90">
        <v>25</v>
      </c>
      <c r="B25" s="60"/>
      <c r="C25" s="62"/>
    </row>
    <row r="26" spans="1:3" s="40" customFormat="1" ht="15" customHeight="1" x14ac:dyDescent="0.2">
      <c r="A26" s="90">
        <v>26</v>
      </c>
      <c r="B26" s="60"/>
      <c r="C26" s="62"/>
    </row>
    <row r="27" spans="1:3" s="40" customFormat="1" ht="15" customHeight="1" x14ac:dyDescent="0.2">
      <c r="A27" s="90">
        <v>27</v>
      </c>
      <c r="B27" s="60"/>
      <c r="C27" s="62"/>
    </row>
    <row r="28" spans="1:3" s="40" customFormat="1" ht="15" customHeight="1" x14ac:dyDescent="0.2">
      <c r="A28" s="90">
        <v>28</v>
      </c>
      <c r="B28" s="60"/>
      <c r="C28" s="62"/>
    </row>
    <row r="29" spans="1:3" s="40" customFormat="1" ht="15" customHeight="1" x14ac:dyDescent="0.2">
      <c r="A29" s="90">
        <v>29</v>
      </c>
      <c r="B29" s="60"/>
      <c r="C29" s="62"/>
    </row>
    <row r="30" spans="1:3" s="40" customFormat="1" ht="15" customHeight="1" x14ac:dyDescent="0.2">
      <c r="A30" s="90">
        <v>30</v>
      </c>
      <c r="B30" s="60"/>
      <c r="C30" s="62"/>
    </row>
    <row r="31" spans="1:3" s="40" customFormat="1" ht="15" customHeight="1" x14ac:dyDescent="0.2">
      <c r="A31" s="90">
        <v>31</v>
      </c>
      <c r="B31" s="60"/>
      <c r="C31" s="62"/>
    </row>
    <row r="32" spans="1:3" ht="15" customHeight="1" x14ac:dyDescent="0.25">
      <c r="A32" s="90">
        <v>32</v>
      </c>
      <c r="B32" s="60"/>
      <c r="C32" s="62"/>
    </row>
    <row r="33" spans="1:3" ht="15" customHeight="1" x14ac:dyDescent="0.25">
      <c r="A33" s="90">
        <v>33</v>
      </c>
      <c r="B33" s="60"/>
      <c r="C33" s="62"/>
    </row>
    <row r="34" spans="1:3" ht="15" customHeight="1" x14ac:dyDescent="0.25">
      <c r="A34" s="90">
        <v>34</v>
      </c>
      <c r="B34" s="60"/>
      <c r="C34" s="62"/>
    </row>
    <row r="35" spans="1:3" ht="15" customHeight="1" x14ac:dyDescent="0.25">
      <c r="A35" s="90">
        <v>35</v>
      </c>
      <c r="B35" s="60"/>
      <c r="C35" s="62"/>
    </row>
    <row r="36" spans="1:3" ht="15" customHeight="1" x14ac:dyDescent="0.25">
      <c r="A36" s="90">
        <v>36</v>
      </c>
      <c r="B36" s="60"/>
      <c r="C36" s="62"/>
    </row>
    <row r="37" spans="1:3" ht="15" customHeight="1" x14ac:dyDescent="0.25">
      <c r="A37" s="90">
        <v>37</v>
      </c>
      <c r="B37" s="60"/>
      <c r="C37" s="62"/>
    </row>
    <row r="38" spans="1:3" ht="15" customHeight="1" x14ac:dyDescent="0.25">
      <c r="A38" s="90">
        <v>38</v>
      </c>
      <c r="B38" s="60"/>
      <c r="C38" s="62"/>
    </row>
    <row r="39" spans="1:3" ht="15" customHeight="1" x14ac:dyDescent="0.25">
      <c r="A39" s="90">
        <v>39</v>
      </c>
      <c r="B39" s="60"/>
      <c r="C39" s="62"/>
    </row>
    <row r="40" spans="1:3" ht="15" customHeight="1" x14ac:dyDescent="0.25">
      <c r="A40" s="90">
        <v>40</v>
      </c>
      <c r="B40" s="60"/>
      <c r="C40" s="62"/>
    </row>
    <row r="41" spans="1:3" ht="15" customHeight="1" x14ac:dyDescent="0.25">
      <c r="A41" s="90">
        <v>41</v>
      </c>
      <c r="B41" s="60"/>
      <c r="C41" s="62"/>
    </row>
    <row r="42" spans="1:3" ht="15" customHeight="1" x14ac:dyDescent="0.25">
      <c r="A42" s="90">
        <v>42</v>
      </c>
      <c r="B42" s="60"/>
      <c r="C42" s="62"/>
    </row>
    <row r="43" spans="1:3" ht="15" customHeight="1" x14ac:dyDescent="0.25">
      <c r="A43" s="90">
        <v>43</v>
      </c>
      <c r="B43" s="60"/>
      <c r="C43" s="62"/>
    </row>
    <row r="44" spans="1:3" ht="15" customHeight="1" x14ac:dyDescent="0.25">
      <c r="A44" s="90">
        <v>44</v>
      </c>
      <c r="B44" s="60"/>
      <c r="C44" s="62"/>
    </row>
    <row r="45" spans="1:3" ht="15" customHeight="1" x14ac:dyDescent="0.25">
      <c r="A45" s="90">
        <v>45</v>
      </c>
      <c r="B45" s="60"/>
      <c r="C45" s="62"/>
    </row>
    <row r="46" spans="1:3" ht="15" customHeight="1" x14ac:dyDescent="0.25">
      <c r="A46" s="90">
        <v>46</v>
      </c>
      <c r="B46" s="60"/>
      <c r="C46" s="62"/>
    </row>
    <row r="47" spans="1:3" ht="15" customHeight="1" x14ac:dyDescent="0.25">
      <c r="A47" s="90">
        <v>47</v>
      </c>
      <c r="B47" s="60"/>
      <c r="C47" s="62"/>
    </row>
    <row r="48" spans="1:3" ht="15" customHeight="1" x14ac:dyDescent="0.25">
      <c r="A48" s="90">
        <v>48</v>
      </c>
      <c r="B48" s="60"/>
      <c r="C48" s="62"/>
    </row>
    <row r="49" spans="1:3" ht="15" customHeight="1" x14ac:dyDescent="0.25">
      <c r="A49" s="90">
        <v>49</v>
      </c>
      <c r="B49" s="60"/>
      <c r="C49" s="62"/>
    </row>
    <row r="50" spans="1:3" ht="15" customHeight="1" x14ac:dyDescent="0.25">
      <c r="A50" s="90">
        <v>50</v>
      </c>
      <c r="B50" s="60"/>
      <c r="C50" s="62"/>
    </row>
    <row r="51" spans="1:3" ht="15" customHeight="1" x14ac:dyDescent="0.25">
      <c r="A51" s="90">
        <v>51</v>
      </c>
      <c r="B51" s="60"/>
      <c r="C51" s="62"/>
    </row>
    <row r="52" spans="1:3" ht="15" customHeight="1" x14ac:dyDescent="0.25">
      <c r="A52" s="90">
        <v>52</v>
      </c>
      <c r="B52" s="60"/>
      <c r="C52" s="62"/>
    </row>
    <row r="53" spans="1:3" ht="15" customHeight="1" x14ac:dyDescent="0.25">
      <c r="A53" s="90">
        <v>53</v>
      </c>
      <c r="B53" s="60"/>
      <c r="C53" s="62"/>
    </row>
    <row r="54" spans="1:3" ht="15" customHeight="1" x14ac:dyDescent="0.25">
      <c r="A54" s="90">
        <v>54</v>
      </c>
      <c r="B54" s="60"/>
      <c r="C54" s="62"/>
    </row>
    <row r="55" spans="1:3" ht="15" customHeight="1" x14ac:dyDescent="0.25">
      <c r="A55" s="90">
        <v>55</v>
      </c>
      <c r="B55" s="60"/>
      <c r="C55" s="62"/>
    </row>
    <row r="56" spans="1:3" ht="15" customHeight="1" x14ac:dyDescent="0.25">
      <c r="A56" s="90">
        <v>56</v>
      </c>
      <c r="B56" s="60"/>
      <c r="C56" s="62"/>
    </row>
    <row r="57" spans="1:3" ht="15" customHeight="1" x14ac:dyDescent="0.25">
      <c r="A57" s="90">
        <v>57</v>
      </c>
      <c r="B57" s="60"/>
      <c r="C57" s="62"/>
    </row>
    <row r="58" spans="1:3" ht="15" customHeight="1" x14ac:dyDescent="0.25">
      <c r="A58" s="90">
        <v>58</v>
      </c>
      <c r="B58" s="60"/>
      <c r="C58" s="62"/>
    </row>
    <row r="59" spans="1:3" ht="15" customHeight="1" x14ac:dyDescent="0.25">
      <c r="A59" s="90">
        <v>59</v>
      </c>
      <c r="B59" s="60"/>
      <c r="C59" s="62"/>
    </row>
    <row r="60" spans="1:3" ht="15" customHeight="1" x14ac:dyDescent="0.25">
      <c r="A60" s="90">
        <v>60</v>
      </c>
      <c r="B60" s="60"/>
      <c r="C60" s="62"/>
    </row>
    <row r="61" spans="1:3" ht="15" customHeight="1" x14ac:dyDescent="0.25">
      <c r="A61" s="90">
        <v>61</v>
      </c>
      <c r="B61" s="60"/>
      <c r="C61" s="62"/>
    </row>
    <row r="62" spans="1:3" ht="15" customHeight="1" x14ac:dyDescent="0.25">
      <c r="A62" s="90">
        <v>62</v>
      </c>
      <c r="B62" s="60"/>
      <c r="C62" s="62"/>
    </row>
    <row r="63" spans="1:3" ht="15" customHeight="1" x14ac:dyDescent="0.25">
      <c r="A63" s="90">
        <v>63</v>
      </c>
      <c r="B63" s="60"/>
      <c r="C63" s="62"/>
    </row>
    <row r="64" spans="1:3" ht="15" customHeight="1" x14ac:dyDescent="0.25">
      <c r="A64" s="90">
        <v>64</v>
      </c>
      <c r="B64" s="60"/>
      <c r="C64" s="62"/>
    </row>
    <row r="65" spans="1:3" ht="15" customHeight="1" x14ac:dyDescent="0.25">
      <c r="A65" s="90">
        <v>65</v>
      </c>
      <c r="B65" s="60"/>
      <c r="C65" s="62"/>
    </row>
    <row r="66" spans="1:3" ht="15" customHeight="1" x14ac:dyDescent="0.25">
      <c r="A66" s="90">
        <v>66</v>
      </c>
      <c r="B66" s="60"/>
      <c r="C66" s="62"/>
    </row>
    <row r="67" spans="1:3" ht="15" customHeight="1" x14ac:dyDescent="0.25">
      <c r="A67" s="90">
        <v>67</v>
      </c>
      <c r="B67" s="60"/>
      <c r="C67" s="62"/>
    </row>
    <row r="68" spans="1:3" ht="15" customHeight="1" x14ac:dyDescent="0.25">
      <c r="A68" s="90">
        <v>68</v>
      </c>
      <c r="B68" s="60"/>
      <c r="C68" s="62"/>
    </row>
    <row r="69" spans="1:3" ht="15" customHeight="1" x14ac:dyDescent="0.25">
      <c r="A69" s="90">
        <v>69</v>
      </c>
      <c r="B69" s="60"/>
      <c r="C69" s="62"/>
    </row>
    <row r="70" spans="1:3" ht="15" customHeight="1" x14ac:dyDescent="0.25">
      <c r="A70" s="90">
        <v>70</v>
      </c>
      <c r="B70" s="60"/>
      <c r="C70" s="62"/>
    </row>
    <row r="71" spans="1:3" ht="15" customHeight="1" x14ac:dyDescent="0.25">
      <c r="A71" s="90">
        <v>71</v>
      </c>
      <c r="B71" s="60"/>
      <c r="C71" s="62"/>
    </row>
    <row r="72" spans="1:3" ht="15" customHeight="1" x14ac:dyDescent="0.25">
      <c r="A72" s="90">
        <v>72</v>
      </c>
      <c r="B72" s="60"/>
      <c r="C72" s="62"/>
    </row>
    <row r="73" spans="1:3" ht="15" customHeight="1" x14ac:dyDescent="0.25">
      <c r="A73" s="90">
        <v>73</v>
      </c>
      <c r="B73" s="60"/>
      <c r="C73" s="62"/>
    </row>
    <row r="74" spans="1:3" ht="15" customHeight="1" x14ac:dyDescent="0.25">
      <c r="A74" s="90">
        <v>74</v>
      </c>
      <c r="B74" s="60"/>
      <c r="C74" s="62"/>
    </row>
    <row r="75" spans="1:3" ht="15" customHeight="1" x14ac:dyDescent="0.25">
      <c r="A75" s="90">
        <v>75</v>
      </c>
      <c r="B75" s="60"/>
      <c r="C75" s="62"/>
    </row>
    <row r="76" spans="1:3" ht="15" customHeight="1" x14ac:dyDescent="0.25">
      <c r="A76" s="90">
        <v>76</v>
      </c>
      <c r="B76" s="60"/>
      <c r="C76" s="62"/>
    </row>
    <row r="77" spans="1:3" ht="15" customHeight="1" x14ac:dyDescent="0.25">
      <c r="A77" s="90">
        <v>77</v>
      </c>
      <c r="B77" s="60"/>
      <c r="C77" s="62"/>
    </row>
    <row r="78" spans="1:3" ht="15" customHeight="1" x14ac:dyDescent="0.25">
      <c r="A78" s="90">
        <v>78</v>
      </c>
      <c r="B78" s="60"/>
      <c r="C78" s="62"/>
    </row>
    <row r="79" spans="1:3" ht="15" customHeight="1" x14ac:dyDescent="0.25">
      <c r="A79" s="90">
        <v>79</v>
      </c>
      <c r="B79" s="60"/>
      <c r="C79" s="62"/>
    </row>
    <row r="80" spans="1:3" ht="15" customHeight="1" x14ac:dyDescent="0.25">
      <c r="A80" s="90">
        <v>80</v>
      </c>
      <c r="B80" s="60"/>
      <c r="C80" s="62"/>
    </row>
    <row r="81" spans="1:3" ht="15" customHeight="1" x14ac:dyDescent="0.25">
      <c r="A81" s="90">
        <v>81</v>
      </c>
      <c r="B81" s="60"/>
      <c r="C81" s="62"/>
    </row>
    <row r="82" spans="1:3" ht="15" customHeight="1" x14ac:dyDescent="0.25">
      <c r="A82" s="90">
        <v>82</v>
      </c>
      <c r="B82" s="60"/>
      <c r="C82" s="62"/>
    </row>
    <row r="83" spans="1:3" ht="15" customHeight="1" x14ac:dyDescent="0.25">
      <c r="A83" s="90">
        <v>83</v>
      </c>
      <c r="B83" s="60"/>
      <c r="C83" s="62"/>
    </row>
    <row r="84" spans="1:3" ht="15" customHeight="1" x14ac:dyDescent="0.25">
      <c r="A84" s="90">
        <v>84</v>
      </c>
      <c r="B84" s="60"/>
      <c r="C84" s="62"/>
    </row>
    <row r="85" spans="1:3" ht="15" customHeight="1" x14ac:dyDescent="0.25">
      <c r="A85" s="90">
        <v>85</v>
      </c>
      <c r="B85" s="60"/>
      <c r="C85" s="62"/>
    </row>
    <row r="86" spans="1:3" ht="15" customHeight="1" x14ac:dyDescent="0.25">
      <c r="A86" s="90">
        <v>86</v>
      </c>
      <c r="B86" s="60"/>
      <c r="C86" s="62"/>
    </row>
    <row r="87" spans="1:3" ht="15" customHeight="1" x14ac:dyDescent="0.25">
      <c r="A87" s="90">
        <v>87</v>
      </c>
      <c r="B87" s="60"/>
      <c r="C87" s="62"/>
    </row>
    <row r="88" spans="1:3" ht="15" customHeight="1" x14ac:dyDescent="0.25">
      <c r="A88" s="90">
        <v>88</v>
      </c>
      <c r="B88" s="60"/>
      <c r="C88" s="62"/>
    </row>
    <row r="89" spans="1:3" ht="15" customHeight="1" x14ac:dyDescent="0.25">
      <c r="A89" s="90">
        <v>89</v>
      </c>
      <c r="B89" s="60"/>
      <c r="C89" s="62"/>
    </row>
    <row r="90" spans="1:3" ht="15" customHeight="1" x14ac:dyDescent="0.25">
      <c r="A90" s="90">
        <v>90</v>
      </c>
      <c r="B90" s="60"/>
      <c r="C90" s="62"/>
    </row>
    <row r="91" spans="1:3" ht="15" customHeight="1" x14ac:dyDescent="0.25">
      <c r="A91" s="90">
        <v>91</v>
      </c>
      <c r="B91" s="60"/>
      <c r="C91" s="62"/>
    </row>
    <row r="92" spans="1:3" ht="15" customHeight="1" x14ac:dyDescent="0.25">
      <c r="A92" s="90">
        <v>92</v>
      </c>
      <c r="B92" s="60"/>
      <c r="C92" s="62"/>
    </row>
    <row r="93" spans="1:3" ht="15" customHeight="1" x14ac:dyDescent="0.25">
      <c r="A93" s="90">
        <v>93</v>
      </c>
      <c r="B93" s="60"/>
      <c r="C93" s="62"/>
    </row>
    <row r="94" spans="1:3" ht="15" customHeight="1" x14ac:dyDescent="0.25">
      <c r="A94" s="90">
        <v>94</v>
      </c>
      <c r="B94" s="60"/>
      <c r="C94" s="62"/>
    </row>
    <row r="95" spans="1:3" ht="15" customHeight="1" x14ac:dyDescent="0.25">
      <c r="A95" s="90">
        <v>95</v>
      </c>
      <c r="B95" s="60"/>
      <c r="C95" s="62"/>
    </row>
    <row r="96" spans="1:3" ht="15" customHeight="1" x14ac:dyDescent="0.25">
      <c r="A96" s="90">
        <v>96</v>
      </c>
      <c r="B96" s="60"/>
      <c r="C96" s="62"/>
    </row>
    <row r="97" spans="1:3" ht="15" customHeight="1" x14ac:dyDescent="0.25">
      <c r="A97" s="90">
        <v>97</v>
      </c>
      <c r="B97" s="60"/>
      <c r="C97" s="62"/>
    </row>
    <row r="98" spans="1:3" ht="15" customHeight="1" x14ac:dyDescent="0.25">
      <c r="A98" s="90">
        <v>98</v>
      </c>
      <c r="B98" s="60"/>
      <c r="C98" s="62"/>
    </row>
    <row r="99" spans="1:3" ht="15" customHeight="1" x14ac:dyDescent="0.25">
      <c r="A99" s="90">
        <v>99</v>
      </c>
      <c r="B99" s="60"/>
      <c r="C99" s="62"/>
    </row>
    <row r="100" spans="1:3" ht="15" customHeight="1" x14ac:dyDescent="0.25">
      <c r="A100" s="90">
        <v>100</v>
      </c>
      <c r="B100" s="60"/>
      <c r="C100" s="62"/>
    </row>
  </sheetData>
  <sheetProtection password="CCE4" sheet="1"/>
  <mergeCells count="1">
    <mergeCell ref="B1:C1"/>
  </mergeCells>
  <conditionalFormatting sqref="B5:C5">
    <cfRule type="cellIs" dxfId="43" priority="1" stopIfTrue="1" operator="greaterThan">
      <formula>0</formula>
    </cfRule>
  </conditionalFormatting>
  <pageMargins left="0.7" right="0.7" top="0.78740157499999996" bottom="0.78740157499999996" header="0.3" footer="0.3"/>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100"/>
  <sheetViews>
    <sheetView showGridLines="0" showRowColHeaders="0" workbookViewId="0">
      <pane ySplit="1" topLeftCell="A2" activePane="bottomLeft" state="frozen"/>
      <selection pane="bottomLeft" activeCell="A2" sqref="A2"/>
    </sheetView>
  </sheetViews>
  <sheetFormatPr baseColWidth="10" defaultRowHeight="15" customHeight="1" x14ac:dyDescent="0.25"/>
  <cols>
    <col min="1" max="1" width="4.7109375" style="50" customWidth="1"/>
    <col min="2" max="2" width="29.7109375" style="50" customWidth="1"/>
    <col min="3" max="4" width="20.7109375" style="50" customWidth="1"/>
    <col min="5" max="5" width="18.7109375" style="50" customWidth="1"/>
    <col min="6" max="6" width="20.7109375" style="50" customWidth="1"/>
    <col min="7" max="7" width="14.7109375" style="50" customWidth="1"/>
    <col min="8" max="8" width="5.28515625" style="50" customWidth="1"/>
    <col min="9" max="9" width="24.85546875" style="50" customWidth="1"/>
    <col min="10" max="10" width="13" style="50" customWidth="1"/>
    <col min="11" max="11" width="21.140625" style="50" customWidth="1"/>
    <col min="12" max="12" width="31" style="50" customWidth="1"/>
    <col min="13" max="16384" width="11.42578125" style="50"/>
  </cols>
  <sheetData>
    <row r="1" spans="1:13" s="40" customFormat="1" ht="30" customHeight="1" x14ac:dyDescent="0.2">
      <c r="A1" s="72"/>
      <c r="B1" s="197" t="s">
        <v>32</v>
      </c>
      <c r="C1" s="197"/>
      <c r="D1" s="197"/>
      <c r="E1" s="197"/>
      <c r="F1" s="197"/>
      <c r="G1" s="197"/>
    </row>
    <row r="2" spans="1:13" s="40" customFormat="1" ht="6" customHeight="1" x14ac:dyDescent="0.2">
      <c r="A2" s="41"/>
      <c r="D2" s="42"/>
      <c r="E2" s="42"/>
    </row>
    <row r="3" spans="1:13" s="40" customFormat="1" ht="15" customHeight="1" x14ac:dyDescent="0.2">
      <c r="B3" s="51" t="s">
        <v>78</v>
      </c>
      <c r="C3" s="52" t="s">
        <v>79</v>
      </c>
      <c r="D3" s="52" t="s">
        <v>80</v>
      </c>
      <c r="E3" s="52" t="s">
        <v>81</v>
      </c>
      <c r="F3" s="52" t="s">
        <v>82</v>
      </c>
      <c r="G3" s="53" t="s">
        <v>83</v>
      </c>
    </row>
    <row r="4" spans="1:13" s="43" customFormat="1" ht="51" customHeight="1" x14ac:dyDescent="0.25">
      <c r="B4" s="73" t="s">
        <v>28</v>
      </c>
      <c r="C4" s="74" t="s">
        <v>33</v>
      </c>
      <c r="D4" s="75" t="s">
        <v>34</v>
      </c>
      <c r="E4" s="75" t="s">
        <v>35</v>
      </c>
      <c r="F4" s="75" t="s">
        <v>242</v>
      </c>
      <c r="G4" s="76" t="s">
        <v>36</v>
      </c>
    </row>
    <row r="5" spans="1:13" s="40" customFormat="1" ht="15" customHeight="1" x14ac:dyDescent="0.25">
      <c r="A5" s="90">
        <v>5</v>
      </c>
      <c r="B5" s="80" t="s">
        <v>233</v>
      </c>
      <c r="C5" s="81" t="s">
        <v>234</v>
      </c>
      <c r="D5" s="82">
        <v>365</v>
      </c>
      <c r="E5" s="82">
        <v>10003</v>
      </c>
      <c r="F5" s="82">
        <v>1000000</v>
      </c>
      <c r="G5" s="86">
        <f>E5/F5*1000</f>
        <v>10.003</v>
      </c>
      <c r="I5" s="77" t="s">
        <v>37</v>
      </c>
      <c r="J5" s="78"/>
      <c r="K5" s="78"/>
      <c r="L5" s="78"/>
    </row>
    <row r="6" spans="1:13" s="40" customFormat="1" ht="15" customHeight="1" x14ac:dyDescent="0.2">
      <c r="A6" s="90">
        <v>6</v>
      </c>
      <c r="B6" s="80" t="s">
        <v>235</v>
      </c>
      <c r="C6" s="81" t="s">
        <v>234</v>
      </c>
      <c r="D6" s="82">
        <v>365</v>
      </c>
      <c r="E6" s="82">
        <v>45000</v>
      </c>
      <c r="F6" s="82">
        <v>4000000</v>
      </c>
      <c r="G6" s="86">
        <f t="shared" ref="G6:G69" si="0">E6/F6*1000</f>
        <v>11.25</v>
      </c>
      <c r="I6" s="200" t="s">
        <v>87</v>
      </c>
      <c r="J6" s="200"/>
      <c r="K6" s="200"/>
      <c r="L6" s="85"/>
    </row>
    <row r="7" spans="1:13" s="40" customFormat="1" ht="15" customHeight="1" x14ac:dyDescent="0.25">
      <c r="A7" s="90">
        <v>7</v>
      </c>
      <c r="B7" s="80"/>
      <c r="C7" s="81"/>
      <c r="D7" s="82"/>
      <c r="E7" s="82"/>
      <c r="F7" s="82"/>
      <c r="G7" s="86" t="e">
        <f t="shared" si="0"/>
        <v>#DIV/0!</v>
      </c>
      <c r="I7" s="77" t="s">
        <v>38</v>
      </c>
      <c r="J7" s="77"/>
      <c r="K7" s="77"/>
      <c r="L7" s="78"/>
    </row>
    <row r="8" spans="1:13" s="40" customFormat="1" ht="15" customHeight="1" x14ac:dyDescent="0.2">
      <c r="A8" s="90">
        <v>8</v>
      </c>
      <c r="B8" s="80"/>
      <c r="C8" s="81"/>
      <c r="D8" s="82"/>
      <c r="E8" s="82"/>
      <c r="F8" s="82"/>
      <c r="G8" s="86" t="e">
        <f t="shared" si="0"/>
        <v>#DIV/0!</v>
      </c>
      <c r="I8" s="201" t="s">
        <v>39</v>
      </c>
      <c r="J8" s="203" t="s">
        <v>88</v>
      </c>
      <c r="K8" s="203" t="s">
        <v>90</v>
      </c>
      <c r="L8" s="79" t="s">
        <v>89</v>
      </c>
    </row>
    <row r="9" spans="1:13" s="40" customFormat="1" ht="15" customHeight="1" x14ac:dyDescent="0.2">
      <c r="A9" s="90">
        <v>9</v>
      </c>
      <c r="B9" s="80"/>
      <c r="C9" s="81"/>
      <c r="D9" s="82"/>
      <c r="E9" s="82"/>
      <c r="F9" s="82"/>
      <c r="G9" s="86" t="e">
        <f t="shared" si="0"/>
        <v>#DIV/0!</v>
      </c>
      <c r="I9" s="202"/>
      <c r="J9" s="204"/>
      <c r="K9" s="204"/>
      <c r="L9" s="87">
        <f>SUM(L10:L100)</f>
        <v>10003</v>
      </c>
    </row>
    <row r="10" spans="1:13" s="40" customFormat="1" ht="15" customHeight="1" x14ac:dyDescent="0.2">
      <c r="A10" s="90">
        <v>10</v>
      </c>
      <c r="B10" s="80"/>
      <c r="C10" s="81"/>
      <c r="D10" s="82"/>
      <c r="E10" s="82"/>
      <c r="F10" s="82"/>
      <c r="G10" s="86" t="e">
        <f t="shared" si="0"/>
        <v>#DIV/0!</v>
      </c>
      <c r="I10" s="83" t="s">
        <v>233</v>
      </c>
      <c r="J10" s="84">
        <v>7</v>
      </c>
      <c r="K10" s="85">
        <v>1429</v>
      </c>
      <c r="L10" s="88">
        <f>J10*K10</f>
        <v>10003</v>
      </c>
    </row>
    <row r="11" spans="1:13" s="40" customFormat="1" ht="15" customHeight="1" x14ac:dyDescent="0.2">
      <c r="A11" s="90">
        <v>11</v>
      </c>
      <c r="B11" s="80"/>
      <c r="C11" s="81"/>
      <c r="D11" s="82"/>
      <c r="E11" s="82"/>
      <c r="F11" s="82"/>
      <c r="G11" s="86" t="e">
        <f t="shared" si="0"/>
        <v>#DIV/0!</v>
      </c>
      <c r="I11" s="83"/>
      <c r="J11" s="84"/>
      <c r="K11" s="85"/>
      <c r="L11" s="88">
        <f t="shared" ref="L11:L74" si="1">J11*K11</f>
        <v>0</v>
      </c>
    </row>
    <row r="12" spans="1:13" s="40" customFormat="1" ht="15" customHeight="1" x14ac:dyDescent="0.2">
      <c r="A12" s="90">
        <v>12</v>
      </c>
      <c r="B12" s="80"/>
      <c r="C12" s="81"/>
      <c r="D12" s="82"/>
      <c r="E12" s="82"/>
      <c r="F12" s="82"/>
      <c r="G12" s="86" t="e">
        <f t="shared" si="0"/>
        <v>#DIV/0!</v>
      </c>
      <c r="I12" s="83"/>
      <c r="J12" s="84"/>
      <c r="K12" s="85"/>
      <c r="L12" s="88">
        <f t="shared" si="1"/>
        <v>0</v>
      </c>
      <c r="M12" s="41"/>
    </row>
    <row r="13" spans="1:13" s="40" customFormat="1" ht="15" customHeight="1" x14ac:dyDescent="0.2">
      <c r="A13" s="90">
        <v>13</v>
      </c>
      <c r="B13" s="80"/>
      <c r="C13" s="81"/>
      <c r="D13" s="82"/>
      <c r="E13" s="82"/>
      <c r="F13" s="82"/>
      <c r="G13" s="86" t="e">
        <f t="shared" si="0"/>
        <v>#DIV/0!</v>
      </c>
      <c r="I13" s="83"/>
      <c r="J13" s="84"/>
      <c r="K13" s="85"/>
      <c r="L13" s="88">
        <f t="shared" si="1"/>
        <v>0</v>
      </c>
    </row>
    <row r="14" spans="1:13" s="40" customFormat="1" ht="15" customHeight="1" x14ac:dyDescent="0.2">
      <c r="A14" s="90">
        <v>14</v>
      </c>
      <c r="B14" s="80"/>
      <c r="C14" s="81"/>
      <c r="D14" s="82"/>
      <c r="E14" s="82"/>
      <c r="F14" s="82"/>
      <c r="G14" s="86" t="e">
        <f t="shared" si="0"/>
        <v>#DIV/0!</v>
      </c>
      <c r="I14" s="83"/>
      <c r="J14" s="84"/>
      <c r="K14" s="85"/>
      <c r="L14" s="88">
        <f t="shared" si="1"/>
        <v>0</v>
      </c>
    </row>
    <row r="15" spans="1:13" s="40" customFormat="1" ht="15" customHeight="1" x14ac:dyDescent="0.2">
      <c r="A15" s="90">
        <v>15</v>
      </c>
      <c r="B15" s="80"/>
      <c r="C15" s="81"/>
      <c r="D15" s="82"/>
      <c r="E15" s="82"/>
      <c r="F15" s="82"/>
      <c r="G15" s="86" t="e">
        <f t="shared" si="0"/>
        <v>#DIV/0!</v>
      </c>
      <c r="I15" s="83"/>
      <c r="J15" s="84"/>
      <c r="K15" s="85"/>
      <c r="L15" s="88">
        <f t="shared" si="1"/>
        <v>0</v>
      </c>
    </row>
    <row r="16" spans="1:13" s="40" customFormat="1" ht="15" customHeight="1" x14ac:dyDescent="0.2">
      <c r="A16" s="90">
        <v>16</v>
      </c>
      <c r="B16" s="80"/>
      <c r="C16" s="81"/>
      <c r="D16" s="82"/>
      <c r="E16" s="82"/>
      <c r="F16" s="82"/>
      <c r="G16" s="86" t="e">
        <f t="shared" si="0"/>
        <v>#DIV/0!</v>
      </c>
      <c r="I16" s="83"/>
      <c r="J16" s="84"/>
      <c r="K16" s="85"/>
      <c r="L16" s="88">
        <f t="shared" si="1"/>
        <v>0</v>
      </c>
    </row>
    <row r="17" spans="1:12" s="40" customFormat="1" ht="15" customHeight="1" x14ac:dyDescent="0.2">
      <c r="A17" s="90">
        <v>17</v>
      </c>
      <c r="B17" s="80"/>
      <c r="C17" s="81"/>
      <c r="D17" s="82"/>
      <c r="E17" s="82"/>
      <c r="F17" s="82"/>
      <c r="G17" s="86" t="e">
        <f t="shared" si="0"/>
        <v>#DIV/0!</v>
      </c>
      <c r="I17" s="83"/>
      <c r="J17" s="84"/>
      <c r="K17" s="85"/>
      <c r="L17" s="88">
        <f t="shared" si="1"/>
        <v>0</v>
      </c>
    </row>
    <row r="18" spans="1:12" s="40" customFormat="1" ht="15" customHeight="1" x14ac:dyDescent="0.2">
      <c r="A18" s="90">
        <v>18</v>
      </c>
      <c r="B18" s="80"/>
      <c r="C18" s="81"/>
      <c r="D18" s="82"/>
      <c r="E18" s="82"/>
      <c r="F18" s="82"/>
      <c r="G18" s="86" t="e">
        <f t="shared" si="0"/>
        <v>#DIV/0!</v>
      </c>
      <c r="I18" s="83"/>
      <c r="J18" s="84"/>
      <c r="K18" s="85"/>
      <c r="L18" s="88">
        <f t="shared" si="1"/>
        <v>0</v>
      </c>
    </row>
    <row r="19" spans="1:12" s="40" customFormat="1" ht="15" customHeight="1" x14ac:dyDescent="0.2">
      <c r="A19" s="90">
        <v>19</v>
      </c>
      <c r="B19" s="80"/>
      <c r="C19" s="81"/>
      <c r="D19" s="82"/>
      <c r="E19" s="82"/>
      <c r="F19" s="82"/>
      <c r="G19" s="86" t="e">
        <f t="shared" si="0"/>
        <v>#DIV/0!</v>
      </c>
      <c r="I19" s="83"/>
      <c r="J19" s="84"/>
      <c r="K19" s="85"/>
      <c r="L19" s="88">
        <f t="shared" si="1"/>
        <v>0</v>
      </c>
    </row>
    <row r="20" spans="1:12" s="40" customFormat="1" ht="15" customHeight="1" x14ac:dyDescent="0.2">
      <c r="A20" s="90">
        <v>20</v>
      </c>
      <c r="B20" s="80"/>
      <c r="C20" s="81"/>
      <c r="D20" s="82"/>
      <c r="E20" s="82"/>
      <c r="F20" s="82"/>
      <c r="G20" s="86" t="e">
        <f t="shared" si="0"/>
        <v>#DIV/0!</v>
      </c>
      <c r="I20" s="83"/>
      <c r="J20" s="84"/>
      <c r="K20" s="85"/>
      <c r="L20" s="88">
        <f t="shared" si="1"/>
        <v>0</v>
      </c>
    </row>
    <row r="21" spans="1:12" s="40" customFormat="1" ht="15" customHeight="1" x14ac:dyDescent="0.2">
      <c r="A21" s="90">
        <v>21</v>
      </c>
      <c r="B21" s="80"/>
      <c r="C21" s="81"/>
      <c r="D21" s="82"/>
      <c r="E21" s="82"/>
      <c r="F21" s="82"/>
      <c r="G21" s="86" t="e">
        <f t="shared" si="0"/>
        <v>#DIV/0!</v>
      </c>
      <c r="I21" s="83"/>
      <c r="J21" s="84"/>
      <c r="K21" s="85"/>
      <c r="L21" s="88">
        <f t="shared" si="1"/>
        <v>0</v>
      </c>
    </row>
    <row r="22" spans="1:12" s="40" customFormat="1" ht="15" customHeight="1" x14ac:dyDescent="0.2">
      <c r="A22" s="90">
        <v>22</v>
      </c>
      <c r="B22" s="80"/>
      <c r="C22" s="81"/>
      <c r="D22" s="82"/>
      <c r="E22" s="82"/>
      <c r="F22" s="82"/>
      <c r="G22" s="86" t="e">
        <f t="shared" si="0"/>
        <v>#DIV/0!</v>
      </c>
      <c r="I22" s="83"/>
      <c r="J22" s="84"/>
      <c r="K22" s="85"/>
      <c r="L22" s="88">
        <f t="shared" si="1"/>
        <v>0</v>
      </c>
    </row>
    <row r="23" spans="1:12" s="40" customFormat="1" ht="15" customHeight="1" x14ac:dyDescent="0.2">
      <c r="A23" s="90">
        <v>23</v>
      </c>
      <c r="B23" s="80"/>
      <c r="C23" s="81"/>
      <c r="D23" s="82"/>
      <c r="E23" s="82"/>
      <c r="F23" s="82"/>
      <c r="G23" s="86" t="e">
        <f t="shared" si="0"/>
        <v>#DIV/0!</v>
      </c>
      <c r="I23" s="83"/>
      <c r="J23" s="84"/>
      <c r="K23" s="85"/>
      <c r="L23" s="88">
        <f t="shared" si="1"/>
        <v>0</v>
      </c>
    </row>
    <row r="24" spans="1:12" s="40" customFormat="1" ht="15" customHeight="1" x14ac:dyDescent="0.2">
      <c r="A24" s="90">
        <v>24</v>
      </c>
      <c r="B24" s="80"/>
      <c r="C24" s="81"/>
      <c r="D24" s="82"/>
      <c r="E24" s="82"/>
      <c r="F24" s="82"/>
      <c r="G24" s="86" t="e">
        <f t="shared" si="0"/>
        <v>#DIV/0!</v>
      </c>
      <c r="I24" s="83"/>
      <c r="J24" s="84"/>
      <c r="K24" s="85"/>
      <c r="L24" s="88">
        <f t="shared" si="1"/>
        <v>0</v>
      </c>
    </row>
    <row r="25" spans="1:12" s="40" customFormat="1" ht="15" customHeight="1" x14ac:dyDescent="0.2">
      <c r="A25" s="90">
        <v>25</v>
      </c>
      <c r="B25" s="80"/>
      <c r="C25" s="81"/>
      <c r="D25" s="82"/>
      <c r="E25" s="82"/>
      <c r="F25" s="82"/>
      <c r="G25" s="86" t="e">
        <f t="shared" si="0"/>
        <v>#DIV/0!</v>
      </c>
      <c r="I25" s="83"/>
      <c r="J25" s="84"/>
      <c r="K25" s="85"/>
      <c r="L25" s="88">
        <f t="shared" si="1"/>
        <v>0</v>
      </c>
    </row>
    <row r="26" spans="1:12" s="40" customFormat="1" ht="15" customHeight="1" x14ac:dyDescent="0.2">
      <c r="A26" s="90">
        <v>26</v>
      </c>
      <c r="B26" s="80"/>
      <c r="C26" s="81"/>
      <c r="D26" s="82"/>
      <c r="E26" s="82"/>
      <c r="F26" s="82"/>
      <c r="G26" s="86" t="e">
        <f t="shared" si="0"/>
        <v>#DIV/0!</v>
      </c>
      <c r="I26" s="83"/>
      <c r="J26" s="84"/>
      <c r="K26" s="85"/>
      <c r="L26" s="88">
        <f t="shared" si="1"/>
        <v>0</v>
      </c>
    </row>
    <row r="27" spans="1:12" s="40" customFormat="1" ht="15" customHeight="1" x14ac:dyDescent="0.2">
      <c r="A27" s="90">
        <v>27</v>
      </c>
      <c r="B27" s="80"/>
      <c r="C27" s="81"/>
      <c r="D27" s="82"/>
      <c r="E27" s="82"/>
      <c r="F27" s="82"/>
      <c r="G27" s="86" t="e">
        <f t="shared" si="0"/>
        <v>#DIV/0!</v>
      </c>
      <c r="I27" s="83"/>
      <c r="J27" s="84"/>
      <c r="K27" s="85"/>
      <c r="L27" s="88">
        <f t="shared" si="1"/>
        <v>0</v>
      </c>
    </row>
    <row r="28" spans="1:12" s="40" customFormat="1" ht="15" customHeight="1" x14ac:dyDescent="0.2">
      <c r="A28" s="90">
        <v>28</v>
      </c>
      <c r="B28" s="80"/>
      <c r="C28" s="81"/>
      <c r="D28" s="82"/>
      <c r="E28" s="82"/>
      <c r="F28" s="82"/>
      <c r="G28" s="86" t="e">
        <f t="shared" si="0"/>
        <v>#DIV/0!</v>
      </c>
      <c r="I28" s="83"/>
      <c r="J28" s="84"/>
      <c r="K28" s="85"/>
      <c r="L28" s="88">
        <f t="shared" si="1"/>
        <v>0</v>
      </c>
    </row>
    <row r="29" spans="1:12" s="40" customFormat="1" ht="15" customHeight="1" x14ac:dyDescent="0.2">
      <c r="A29" s="90">
        <v>29</v>
      </c>
      <c r="B29" s="80"/>
      <c r="C29" s="81"/>
      <c r="D29" s="82"/>
      <c r="E29" s="82"/>
      <c r="F29" s="82"/>
      <c r="G29" s="86" t="e">
        <f t="shared" si="0"/>
        <v>#DIV/0!</v>
      </c>
      <c r="I29" s="83"/>
      <c r="J29" s="84"/>
      <c r="K29" s="85"/>
      <c r="L29" s="88">
        <f t="shared" si="1"/>
        <v>0</v>
      </c>
    </row>
    <row r="30" spans="1:12" s="40" customFormat="1" ht="15" customHeight="1" x14ac:dyDescent="0.2">
      <c r="A30" s="90">
        <v>30</v>
      </c>
      <c r="B30" s="80"/>
      <c r="C30" s="81"/>
      <c r="D30" s="82"/>
      <c r="E30" s="82"/>
      <c r="F30" s="82"/>
      <c r="G30" s="86" t="e">
        <f t="shared" si="0"/>
        <v>#DIV/0!</v>
      </c>
      <c r="I30" s="83"/>
      <c r="J30" s="84"/>
      <c r="K30" s="85"/>
      <c r="L30" s="88">
        <f t="shared" si="1"/>
        <v>0</v>
      </c>
    </row>
    <row r="31" spans="1:12" ht="15" customHeight="1" x14ac:dyDescent="0.25">
      <c r="A31" s="90">
        <v>31</v>
      </c>
      <c r="B31" s="80"/>
      <c r="C31" s="81"/>
      <c r="D31" s="82"/>
      <c r="E31" s="82"/>
      <c r="F31" s="82"/>
      <c r="G31" s="86" t="e">
        <f t="shared" si="0"/>
        <v>#DIV/0!</v>
      </c>
      <c r="I31" s="83"/>
      <c r="J31" s="84"/>
      <c r="K31" s="85"/>
      <c r="L31" s="88">
        <f t="shared" si="1"/>
        <v>0</v>
      </c>
    </row>
    <row r="32" spans="1:12" ht="15" customHeight="1" x14ac:dyDescent="0.25">
      <c r="A32" s="90">
        <v>32</v>
      </c>
      <c r="B32" s="80"/>
      <c r="C32" s="81"/>
      <c r="D32" s="82"/>
      <c r="E32" s="82"/>
      <c r="F32" s="82"/>
      <c r="G32" s="86" t="e">
        <f t="shared" si="0"/>
        <v>#DIV/0!</v>
      </c>
      <c r="I32" s="83"/>
      <c r="J32" s="84"/>
      <c r="K32" s="85"/>
      <c r="L32" s="88">
        <f t="shared" si="1"/>
        <v>0</v>
      </c>
    </row>
    <row r="33" spans="1:12" ht="15" customHeight="1" x14ac:dyDescent="0.25">
      <c r="A33" s="90">
        <v>33</v>
      </c>
      <c r="B33" s="80"/>
      <c r="C33" s="81"/>
      <c r="D33" s="82"/>
      <c r="E33" s="82"/>
      <c r="F33" s="82"/>
      <c r="G33" s="86" t="e">
        <f t="shared" si="0"/>
        <v>#DIV/0!</v>
      </c>
      <c r="I33" s="83"/>
      <c r="J33" s="84"/>
      <c r="K33" s="85"/>
      <c r="L33" s="88">
        <f t="shared" si="1"/>
        <v>0</v>
      </c>
    </row>
    <row r="34" spans="1:12" ht="15" customHeight="1" x14ac:dyDescent="0.25">
      <c r="A34" s="90">
        <v>34</v>
      </c>
      <c r="B34" s="80"/>
      <c r="C34" s="81"/>
      <c r="D34" s="82"/>
      <c r="E34" s="82"/>
      <c r="F34" s="82"/>
      <c r="G34" s="86" t="e">
        <f t="shared" si="0"/>
        <v>#DIV/0!</v>
      </c>
      <c r="I34" s="83"/>
      <c r="J34" s="84"/>
      <c r="K34" s="85"/>
      <c r="L34" s="88">
        <f t="shared" si="1"/>
        <v>0</v>
      </c>
    </row>
    <row r="35" spans="1:12" ht="15" customHeight="1" x14ac:dyDescent="0.25">
      <c r="A35" s="90">
        <v>35</v>
      </c>
      <c r="B35" s="80"/>
      <c r="C35" s="81"/>
      <c r="D35" s="82"/>
      <c r="E35" s="82"/>
      <c r="F35" s="82"/>
      <c r="G35" s="86" t="e">
        <f t="shared" si="0"/>
        <v>#DIV/0!</v>
      </c>
      <c r="I35" s="83"/>
      <c r="J35" s="84"/>
      <c r="K35" s="85"/>
      <c r="L35" s="88">
        <f t="shared" si="1"/>
        <v>0</v>
      </c>
    </row>
    <row r="36" spans="1:12" ht="15" customHeight="1" x14ac:dyDescent="0.25">
      <c r="A36" s="90">
        <v>36</v>
      </c>
      <c r="B36" s="80"/>
      <c r="C36" s="81"/>
      <c r="D36" s="82"/>
      <c r="E36" s="82"/>
      <c r="F36" s="82"/>
      <c r="G36" s="86" t="e">
        <f t="shared" si="0"/>
        <v>#DIV/0!</v>
      </c>
      <c r="I36" s="83"/>
      <c r="J36" s="84"/>
      <c r="K36" s="85"/>
      <c r="L36" s="88">
        <f t="shared" si="1"/>
        <v>0</v>
      </c>
    </row>
    <row r="37" spans="1:12" ht="15" customHeight="1" x14ac:dyDescent="0.25">
      <c r="A37" s="90">
        <v>37</v>
      </c>
      <c r="B37" s="80"/>
      <c r="C37" s="81"/>
      <c r="D37" s="82"/>
      <c r="E37" s="82"/>
      <c r="F37" s="82"/>
      <c r="G37" s="86" t="e">
        <f t="shared" si="0"/>
        <v>#DIV/0!</v>
      </c>
      <c r="I37" s="83"/>
      <c r="J37" s="84"/>
      <c r="K37" s="85"/>
      <c r="L37" s="88">
        <f t="shared" si="1"/>
        <v>0</v>
      </c>
    </row>
    <row r="38" spans="1:12" ht="15" customHeight="1" x14ac:dyDescent="0.25">
      <c r="A38" s="90">
        <v>38</v>
      </c>
      <c r="B38" s="80"/>
      <c r="C38" s="81"/>
      <c r="D38" s="82"/>
      <c r="E38" s="82"/>
      <c r="F38" s="82"/>
      <c r="G38" s="86" t="e">
        <f t="shared" si="0"/>
        <v>#DIV/0!</v>
      </c>
      <c r="I38" s="83"/>
      <c r="J38" s="84"/>
      <c r="K38" s="85"/>
      <c r="L38" s="88">
        <f t="shared" si="1"/>
        <v>0</v>
      </c>
    </row>
    <row r="39" spans="1:12" ht="15" customHeight="1" x14ac:dyDescent="0.25">
      <c r="A39" s="90">
        <v>39</v>
      </c>
      <c r="B39" s="80"/>
      <c r="C39" s="81"/>
      <c r="D39" s="82"/>
      <c r="E39" s="82"/>
      <c r="F39" s="82"/>
      <c r="G39" s="86" t="e">
        <f t="shared" si="0"/>
        <v>#DIV/0!</v>
      </c>
      <c r="I39" s="83"/>
      <c r="J39" s="84"/>
      <c r="K39" s="85"/>
      <c r="L39" s="88">
        <f t="shared" si="1"/>
        <v>0</v>
      </c>
    </row>
    <row r="40" spans="1:12" ht="15" customHeight="1" x14ac:dyDescent="0.25">
      <c r="A40" s="90">
        <v>40</v>
      </c>
      <c r="B40" s="80"/>
      <c r="C40" s="81"/>
      <c r="D40" s="82"/>
      <c r="E40" s="82"/>
      <c r="F40" s="82"/>
      <c r="G40" s="86" t="e">
        <f t="shared" si="0"/>
        <v>#DIV/0!</v>
      </c>
      <c r="I40" s="83"/>
      <c r="J40" s="84"/>
      <c r="K40" s="85"/>
      <c r="L40" s="88">
        <f t="shared" si="1"/>
        <v>0</v>
      </c>
    </row>
    <row r="41" spans="1:12" ht="15" customHeight="1" x14ac:dyDescent="0.25">
      <c r="A41" s="90">
        <v>41</v>
      </c>
      <c r="B41" s="80"/>
      <c r="C41" s="81"/>
      <c r="D41" s="82"/>
      <c r="E41" s="82"/>
      <c r="F41" s="82"/>
      <c r="G41" s="86" t="e">
        <f t="shared" si="0"/>
        <v>#DIV/0!</v>
      </c>
      <c r="I41" s="83"/>
      <c r="J41" s="84"/>
      <c r="K41" s="85"/>
      <c r="L41" s="88">
        <f t="shared" si="1"/>
        <v>0</v>
      </c>
    </row>
    <row r="42" spans="1:12" ht="15" customHeight="1" x14ac:dyDescent="0.25">
      <c r="A42" s="90">
        <v>42</v>
      </c>
      <c r="B42" s="80"/>
      <c r="C42" s="81"/>
      <c r="D42" s="82"/>
      <c r="E42" s="82"/>
      <c r="F42" s="82"/>
      <c r="G42" s="86" t="e">
        <f t="shared" si="0"/>
        <v>#DIV/0!</v>
      </c>
      <c r="I42" s="83"/>
      <c r="J42" s="84"/>
      <c r="K42" s="85"/>
      <c r="L42" s="88">
        <f t="shared" si="1"/>
        <v>0</v>
      </c>
    </row>
    <row r="43" spans="1:12" ht="15" customHeight="1" x14ac:dyDescent="0.25">
      <c r="A43" s="90">
        <v>43</v>
      </c>
      <c r="B43" s="80"/>
      <c r="C43" s="81"/>
      <c r="D43" s="82"/>
      <c r="E43" s="82"/>
      <c r="F43" s="82"/>
      <c r="G43" s="86" t="e">
        <f t="shared" si="0"/>
        <v>#DIV/0!</v>
      </c>
      <c r="I43" s="83"/>
      <c r="J43" s="84"/>
      <c r="K43" s="85"/>
      <c r="L43" s="88">
        <f t="shared" si="1"/>
        <v>0</v>
      </c>
    </row>
    <row r="44" spans="1:12" ht="15" customHeight="1" x14ac:dyDescent="0.25">
      <c r="A44" s="90">
        <v>44</v>
      </c>
      <c r="B44" s="80"/>
      <c r="C44" s="81"/>
      <c r="D44" s="82"/>
      <c r="E44" s="82"/>
      <c r="F44" s="82"/>
      <c r="G44" s="86" t="e">
        <f t="shared" si="0"/>
        <v>#DIV/0!</v>
      </c>
      <c r="I44" s="83"/>
      <c r="J44" s="84"/>
      <c r="K44" s="85"/>
      <c r="L44" s="88">
        <f t="shared" si="1"/>
        <v>0</v>
      </c>
    </row>
    <row r="45" spans="1:12" ht="15" customHeight="1" x14ac:dyDescent="0.25">
      <c r="A45" s="90">
        <v>45</v>
      </c>
      <c r="B45" s="80"/>
      <c r="C45" s="81"/>
      <c r="D45" s="82"/>
      <c r="E45" s="82"/>
      <c r="F45" s="82"/>
      <c r="G45" s="86" t="e">
        <f t="shared" si="0"/>
        <v>#DIV/0!</v>
      </c>
      <c r="I45" s="83"/>
      <c r="J45" s="84"/>
      <c r="K45" s="85"/>
      <c r="L45" s="88">
        <f t="shared" si="1"/>
        <v>0</v>
      </c>
    </row>
    <row r="46" spans="1:12" ht="15" customHeight="1" x14ac:dyDescent="0.25">
      <c r="A46" s="90">
        <v>46</v>
      </c>
      <c r="B46" s="80"/>
      <c r="C46" s="81"/>
      <c r="D46" s="82"/>
      <c r="E46" s="82"/>
      <c r="F46" s="82"/>
      <c r="G46" s="86" t="e">
        <f t="shared" si="0"/>
        <v>#DIV/0!</v>
      </c>
      <c r="I46" s="83"/>
      <c r="J46" s="84"/>
      <c r="K46" s="85"/>
      <c r="L46" s="88">
        <f t="shared" si="1"/>
        <v>0</v>
      </c>
    </row>
    <row r="47" spans="1:12" ht="15" customHeight="1" x14ac:dyDescent="0.25">
      <c r="A47" s="90">
        <v>47</v>
      </c>
      <c r="B47" s="80"/>
      <c r="C47" s="81"/>
      <c r="D47" s="82"/>
      <c r="E47" s="82"/>
      <c r="F47" s="82"/>
      <c r="G47" s="86" t="e">
        <f t="shared" si="0"/>
        <v>#DIV/0!</v>
      </c>
      <c r="I47" s="83"/>
      <c r="J47" s="84"/>
      <c r="K47" s="85"/>
      <c r="L47" s="88">
        <f t="shared" si="1"/>
        <v>0</v>
      </c>
    </row>
    <row r="48" spans="1:12" ht="15" customHeight="1" x14ac:dyDescent="0.25">
      <c r="A48" s="90">
        <v>48</v>
      </c>
      <c r="B48" s="80"/>
      <c r="C48" s="81"/>
      <c r="D48" s="82"/>
      <c r="E48" s="82"/>
      <c r="F48" s="82"/>
      <c r="G48" s="86" t="e">
        <f t="shared" si="0"/>
        <v>#DIV/0!</v>
      </c>
      <c r="I48" s="83"/>
      <c r="J48" s="84"/>
      <c r="K48" s="85"/>
      <c r="L48" s="88">
        <f t="shared" si="1"/>
        <v>0</v>
      </c>
    </row>
    <row r="49" spans="1:12" ht="15" customHeight="1" x14ac:dyDescent="0.25">
      <c r="A49" s="90">
        <v>49</v>
      </c>
      <c r="B49" s="80"/>
      <c r="C49" s="81"/>
      <c r="D49" s="82"/>
      <c r="E49" s="82"/>
      <c r="F49" s="82"/>
      <c r="G49" s="86" t="e">
        <f t="shared" si="0"/>
        <v>#DIV/0!</v>
      </c>
      <c r="I49" s="83"/>
      <c r="J49" s="84"/>
      <c r="K49" s="85"/>
      <c r="L49" s="88">
        <f t="shared" si="1"/>
        <v>0</v>
      </c>
    </row>
    <row r="50" spans="1:12" ht="15" customHeight="1" x14ac:dyDescent="0.25">
      <c r="A50" s="90">
        <v>50</v>
      </c>
      <c r="B50" s="80"/>
      <c r="C50" s="81"/>
      <c r="D50" s="82"/>
      <c r="E50" s="82"/>
      <c r="F50" s="82"/>
      <c r="G50" s="86" t="e">
        <f t="shared" si="0"/>
        <v>#DIV/0!</v>
      </c>
      <c r="I50" s="83"/>
      <c r="J50" s="84"/>
      <c r="K50" s="85"/>
      <c r="L50" s="88">
        <f t="shared" si="1"/>
        <v>0</v>
      </c>
    </row>
    <row r="51" spans="1:12" ht="15" customHeight="1" x14ac:dyDescent="0.25">
      <c r="A51" s="90">
        <v>51</v>
      </c>
      <c r="B51" s="80"/>
      <c r="C51" s="81"/>
      <c r="D51" s="82"/>
      <c r="E51" s="82"/>
      <c r="F51" s="82"/>
      <c r="G51" s="86" t="e">
        <f t="shared" si="0"/>
        <v>#DIV/0!</v>
      </c>
      <c r="I51" s="83"/>
      <c r="J51" s="84"/>
      <c r="K51" s="85"/>
      <c r="L51" s="88">
        <f t="shared" si="1"/>
        <v>0</v>
      </c>
    </row>
    <row r="52" spans="1:12" ht="15" customHeight="1" x14ac:dyDescent="0.25">
      <c r="A52" s="90">
        <v>52</v>
      </c>
      <c r="B52" s="80"/>
      <c r="C52" s="81"/>
      <c r="D52" s="82"/>
      <c r="E52" s="82"/>
      <c r="F52" s="82"/>
      <c r="G52" s="86" t="e">
        <f t="shared" si="0"/>
        <v>#DIV/0!</v>
      </c>
      <c r="I52" s="83"/>
      <c r="J52" s="84"/>
      <c r="K52" s="85"/>
      <c r="L52" s="88">
        <f t="shared" si="1"/>
        <v>0</v>
      </c>
    </row>
    <row r="53" spans="1:12" ht="15" customHeight="1" x14ac:dyDescent="0.25">
      <c r="A53" s="90">
        <v>53</v>
      </c>
      <c r="B53" s="80"/>
      <c r="C53" s="81"/>
      <c r="D53" s="82"/>
      <c r="E53" s="82"/>
      <c r="F53" s="82"/>
      <c r="G53" s="86" t="e">
        <f t="shared" si="0"/>
        <v>#DIV/0!</v>
      </c>
      <c r="I53" s="83"/>
      <c r="J53" s="84"/>
      <c r="K53" s="85"/>
      <c r="L53" s="88">
        <f t="shared" si="1"/>
        <v>0</v>
      </c>
    </row>
    <row r="54" spans="1:12" ht="15" customHeight="1" x14ac:dyDescent="0.25">
      <c r="A54" s="90">
        <v>54</v>
      </c>
      <c r="B54" s="80"/>
      <c r="C54" s="81"/>
      <c r="D54" s="82"/>
      <c r="E54" s="82"/>
      <c r="F54" s="82"/>
      <c r="G54" s="86" t="e">
        <f t="shared" si="0"/>
        <v>#DIV/0!</v>
      </c>
      <c r="I54" s="83"/>
      <c r="J54" s="84"/>
      <c r="K54" s="85"/>
      <c r="L54" s="88">
        <f t="shared" si="1"/>
        <v>0</v>
      </c>
    </row>
    <row r="55" spans="1:12" ht="15" customHeight="1" x14ac:dyDescent="0.25">
      <c r="A55" s="90">
        <v>55</v>
      </c>
      <c r="B55" s="80"/>
      <c r="C55" s="81"/>
      <c r="D55" s="82"/>
      <c r="E55" s="82"/>
      <c r="F55" s="82"/>
      <c r="G55" s="86" t="e">
        <f t="shared" si="0"/>
        <v>#DIV/0!</v>
      </c>
      <c r="I55" s="83"/>
      <c r="J55" s="84"/>
      <c r="K55" s="85"/>
      <c r="L55" s="88">
        <f t="shared" si="1"/>
        <v>0</v>
      </c>
    </row>
    <row r="56" spans="1:12" ht="15" customHeight="1" x14ac:dyDescent="0.25">
      <c r="A56" s="90">
        <v>56</v>
      </c>
      <c r="B56" s="80"/>
      <c r="C56" s="81"/>
      <c r="D56" s="82"/>
      <c r="E56" s="82"/>
      <c r="F56" s="82"/>
      <c r="G56" s="86" t="e">
        <f t="shared" si="0"/>
        <v>#DIV/0!</v>
      </c>
      <c r="I56" s="83"/>
      <c r="J56" s="84"/>
      <c r="K56" s="85"/>
      <c r="L56" s="88">
        <f t="shared" si="1"/>
        <v>0</v>
      </c>
    </row>
    <row r="57" spans="1:12" ht="15" customHeight="1" x14ac:dyDescent="0.25">
      <c r="A57" s="90">
        <v>57</v>
      </c>
      <c r="B57" s="80"/>
      <c r="C57" s="81"/>
      <c r="D57" s="82"/>
      <c r="E57" s="82"/>
      <c r="F57" s="82"/>
      <c r="G57" s="86" t="e">
        <f t="shared" si="0"/>
        <v>#DIV/0!</v>
      </c>
      <c r="I57" s="83"/>
      <c r="J57" s="84"/>
      <c r="K57" s="85"/>
      <c r="L57" s="88">
        <f t="shared" si="1"/>
        <v>0</v>
      </c>
    </row>
    <row r="58" spans="1:12" ht="15" customHeight="1" x14ac:dyDescent="0.25">
      <c r="A58" s="90">
        <v>58</v>
      </c>
      <c r="B58" s="80"/>
      <c r="C58" s="81"/>
      <c r="D58" s="82"/>
      <c r="E58" s="82"/>
      <c r="F58" s="82"/>
      <c r="G58" s="86" t="e">
        <f t="shared" si="0"/>
        <v>#DIV/0!</v>
      </c>
      <c r="I58" s="83"/>
      <c r="J58" s="84"/>
      <c r="K58" s="85"/>
      <c r="L58" s="88">
        <f t="shared" si="1"/>
        <v>0</v>
      </c>
    </row>
    <row r="59" spans="1:12" ht="15" customHeight="1" x14ac:dyDescent="0.25">
      <c r="A59" s="90">
        <v>59</v>
      </c>
      <c r="B59" s="80"/>
      <c r="C59" s="81"/>
      <c r="D59" s="82"/>
      <c r="E59" s="82"/>
      <c r="F59" s="82"/>
      <c r="G59" s="86" t="e">
        <f t="shared" si="0"/>
        <v>#DIV/0!</v>
      </c>
      <c r="I59" s="83"/>
      <c r="J59" s="84"/>
      <c r="K59" s="85"/>
      <c r="L59" s="88">
        <f t="shared" si="1"/>
        <v>0</v>
      </c>
    </row>
    <row r="60" spans="1:12" ht="15" customHeight="1" x14ac:dyDescent="0.25">
      <c r="A60" s="90">
        <v>60</v>
      </c>
      <c r="B60" s="80"/>
      <c r="C60" s="81"/>
      <c r="D60" s="82"/>
      <c r="E60" s="82"/>
      <c r="F60" s="82"/>
      <c r="G60" s="86" t="e">
        <f t="shared" si="0"/>
        <v>#DIV/0!</v>
      </c>
      <c r="I60" s="83"/>
      <c r="J60" s="84"/>
      <c r="K60" s="85"/>
      <c r="L60" s="88">
        <f t="shared" si="1"/>
        <v>0</v>
      </c>
    </row>
    <row r="61" spans="1:12" ht="15" customHeight="1" x14ac:dyDescent="0.25">
      <c r="A61" s="90">
        <v>61</v>
      </c>
      <c r="B61" s="80"/>
      <c r="C61" s="81"/>
      <c r="D61" s="82"/>
      <c r="E61" s="82"/>
      <c r="F61" s="82"/>
      <c r="G61" s="86" t="e">
        <f t="shared" si="0"/>
        <v>#DIV/0!</v>
      </c>
      <c r="I61" s="83"/>
      <c r="J61" s="84"/>
      <c r="K61" s="85"/>
      <c r="L61" s="88">
        <f t="shared" si="1"/>
        <v>0</v>
      </c>
    </row>
    <row r="62" spans="1:12" ht="15" customHeight="1" x14ac:dyDescent="0.25">
      <c r="A62" s="90">
        <v>62</v>
      </c>
      <c r="B62" s="80"/>
      <c r="C62" s="81"/>
      <c r="D62" s="82"/>
      <c r="E62" s="82"/>
      <c r="F62" s="82"/>
      <c r="G62" s="86" t="e">
        <f t="shared" si="0"/>
        <v>#DIV/0!</v>
      </c>
      <c r="I62" s="83"/>
      <c r="J62" s="84"/>
      <c r="K62" s="85"/>
      <c r="L62" s="88">
        <f t="shared" si="1"/>
        <v>0</v>
      </c>
    </row>
    <row r="63" spans="1:12" ht="15" customHeight="1" x14ac:dyDescent="0.25">
      <c r="A63" s="90">
        <v>63</v>
      </c>
      <c r="B63" s="80"/>
      <c r="C63" s="81"/>
      <c r="D63" s="82"/>
      <c r="E63" s="82"/>
      <c r="F63" s="82"/>
      <c r="G63" s="86" t="e">
        <f t="shared" si="0"/>
        <v>#DIV/0!</v>
      </c>
      <c r="I63" s="83"/>
      <c r="J63" s="84"/>
      <c r="K63" s="85"/>
      <c r="L63" s="88">
        <f t="shared" si="1"/>
        <v>0</v>
      </c>
    </row>
    <row r="64" spans="1:12" ht="15" customHeight="1" x14ac:dyDescent="0.25">
      <c r="A64" s="90">
        <v>64</v>
      </c>
      <c r="B64" s="80"/>
      <c r="C64" s="81"/>
      <c r="D64" s="82"/>
      <c r="E64" s="82"/>
      <c r="F64" s="82"/>
      <c r="G64" s="86" t="e">
        <f t="shared" si="0"/>
        <v>#DIV/0!</v>
      </c>
      <c r="I64" s="83"/>
      <c r="J64" s="84"/>
      <c r="K64" s="85"/>
      <c r="L64" s="88">
        <f t="shared" si="1"/>
        <v>0</v>
      </c>
    </row>
    <row r="65" spans="1:12" ht="15" customHeight="1" x14ac:dyDescent="0.25">
      <c r="A65" s="90">
        <v>65</v>
      </c>
      <c r="B65" s="80"/>
      <c r="C65" s="81"/>
      <c r="D65" s="82"/>
      <c r="E65" s="82"/>
      <c r="F65" s="82"/>
      <c r="G65" s="86" t="e">
        <f t="shared" si="0"/>
        <v>#DIV/0!</v>
      </c>
      <c r="I65" s="83"/>
      <c r="J65" s="84"/>
      <c r="K65" s="85"/>
      <c r="L65" s="88">
        <f t="shared" si="1"/>
        <v>0</v>
      </c>
    </row>
    <row r="66" spans="1:12" ht="15" customHeight="1" x14ac:dyDescent="0.25">
      <c r="A66" s="90">
        <v>66</v>
      </c>
      <c r="B66" s="80"/>
      <c r="C66" s="81"/>
      <c r="D66" s="82"/>
      <c r="E66" s="82"/>
      <c r="F66" s="82"/>
      <c r="G66" s="86" t="e">
        <f t="shared" si="0"/>
        <v>#DIV/0!</v>
      </c>
      <c r="I66" s="83"/>
      <c r="J66" s="84"/>
      <c r="K66" s="85"/>
      <c r="L66" s="88">
        <f t="shared" si="1"/>
        <v>0</v>
      </c>
    </row>
    <row r="67" spans="1:12" ht="15" customHeight="1" x14ac:dyDescent="0.25">
      <c r="A67" s="90">
        <v>67</v>
      </c>
      <c r="B67" s="80"/>
      <c r="C67" s="81"/>
      <c r="D67" s="82"/>
      <c r="E67" s="82"/>
      <c r="F67" s="82"/>
      <c r="G67" s="86" t="e">
        <f t="shared" si="0"/>
        <v>#DIV/0!</v>
      </c>
      <c r="I67" s="83"/>
      <c r="J67" s="84"/>
      <c r="K67" s="85"/>
      <c r="L67" s="88">
        <f t="shared" si="1"/>
        <v>0</v>
      </c>
    </row>
    <row r="68" spans="1:12" ht="15" customHeight="1" x14ac:dyDescent="0.25">
      <c r="A68" s="90">
        <v>68</v>
      </c>
      <c r="B68" s="80"/>
      <c r="C68" s="81"/>
      <c r="D68" s="82"/>
      <c r="E68" s="82"/>
      <c r="F68" s="82"/>
      <c r="G68" s="86" t="e">
        <f t="shared" si="0"/>
        <v>#DIV/0!</v>
      </c>
      <c r="I68" s="83"/>
      <c r="J68" s="84"/>
      <c r="K68" s="85"/>
      <c r="L68" s="88">
        <f t="shared" si="1"/>
        <v>0</v>
      </c>
    </row>
    <row r="69" spans="1:12" ht="15" customHeight="1" x14ac:dyDescent="0.25">
      <c r="A69" s="90">
        <v>69</v>
      </c>
      <c r="B69" s="80"/>
      <c r="C69" s="81"/>
      <c r="D69" s="82"/>
      <c r="E69" s="82"/>
      <c r="F69" s="82"/>
      <c r="G69" s="86" t="e">
        <f t="shared" si="0"/>
        <v>#DIV/0!</v>
      </c>
      <c r="I69" s="83"/>
      <c r="J69" s="84"/>
      <c r="K69" s="85"/>
      <c r="L69" s="88">
        <f t="shared" si="1"/>
        <v>0</v>
      </c>
    </row>
    <row r="70" spans="1:12" ht="15" customHeight="1" x14ac:dyDescent="0.25">
      <c r="A70" s="90">
        <v>70</v>
      </c>
      <c r="B70" s="80"/>
      <c r="C70" s="81"/>
      <c r="D70" s="82"/>
      <c r="E70" s="82"/>
      <c r="F70" s="82"/>
      <c r="G70" s="86" t="e">
        <f t="shared" ref="G70:G100" si="2">E70/F70*1000</f>
        <v>#DIV/0!</v>
      </c>
      <c r="I70" s="83"/>
      <c r="J70" s="84"/>
      <c r="K70" s="85"/>
      <c r="L70" s="88">
        <f t="shared" si="1"/>
        <v>0</v>
      </c>
    </row>
    <row r="71" spans="1:12" ht="15" customHeight="1" x14ac:dyDescent="0.25">
      <c r="A71" s="90">
        <v>71</v>
      </c>
      <c r="B71" s="80"/>
      <c r="C71" s="81"/>
      <c r="D71" s="82"/>
      <c r="E71" s="82"/>
      <c r="F71" s="82"/>
      <c r="G71" s="86" t="e">
        <f t="shared" si="2"/>
        <v>#DIV/0!</v>
      </c>
      <c r="I71" s="83"/>
      <c r="J71" s="84"/>
      <c r="K71" s="85"/>
      <c r="L71" s="88">
        <f t="shared" si="1"/>
        <v>0</v>
      </c>
    </row>
    <row r="72" spans="1:12" ht="15" customHeight="1" x14ac:dyDescent="0.25">
      <c r="A72" s="90">
        <v>72</v>
      </c>
      <c r="B72" s="80"/>
      <c r="C72" s="81"/>
      <c r="D72" s="82"/>
      <c r="E72" s="82"/>
      <c r="F72" s="82"/>
      <c r="G72" s="86" t="e">
        <f t="shared" si="2"/>
        <v>#DIV/0!</v>
      </c>
      <c r="I72" s="83"/>
      <c r="J72" s="84"/>
      <c r="K72" s="85"/>
      <c r="L72" s="88">
        <f t="shared" si="1"/>
        <v>0</v>
      </c>
    </row>
    <row r="73" spans="1:12" ht="15" customHeight="1" x14ac:dyDescent="0.25">
      <c r="A73" s="90">
        <v>73</v>
      </c>
      <c r="B73" s="80"/>
      <c r="C73" s="81"/>
      <c r="D73" s="82"/>
      <c r="E73" s="82"/>
      <c r="F73" s="82"/>
      <c r="G73" s="86" t="e">
        <f t="shared" si="2"/>
        <v>#DIV/0!</v>
      </c>
      <c r="I73" s="83"/>
      <c r="J73" s="84"/>
      <c r="K73" s="85"/>
      <c r="L73" s="88">
        <f t="shared" si="1"/>
        <v>0</v>
      </c>
    </row>
    <row r="74" spans="1:12" ht="15" customHeight="1" x14ac:dyDescent="0.25">
      <c r="A74" s="90">
        <v>74</v>
      </c>
      <c r="B74" s="80"/>
      <c r="C74" s="81"/>
      <c r="D74" s="82"/>
      <c r="E74" s="82"/>
      <c r="F74" s="82"/>
      <c r="G74" s="86" t="e">
        <f t="shared" si="2"/>
        <v>#DIV/0!</v>
      </c>
      <c r="I74" s="83"/>
      <c r="J74" s="84"/>
      <c r="K74" s="85"/>
      <c r="L74" s="88">
        <f t="shared" si="1"/>
        <v>0</v>
      </c>
    </row>
    <row r="75" spans="1:12" ht="15" customHeight="1" x14ac:dyDescent="0.25">
      <c r="A75" s="90">
        <v>75</v>
      </c>
      <c r="B75" s="80"/>
      <c r="C75" s="81"/>
      <c r="D75" s="82"/>
      <c r="E75" s="82"/>
      <c r="F75" s="82"/>
      <c r="G75" s="86" t="e">
        <f t="shared" si="2"/>
        <v>#DIV/0!</v>
      </c>
      <c r="I75" s="83"/>
      <c r="J75" s="84"/>
      <c r="K75" s="85"/>
      <c r="L75" s="88">
        <f t="shared" ref="L75:L100" si="3">J75*K75</f>
        <v>0</v>
      </c>
    </row>
    <row r="76" spans="1:12" ht="15" customHeight="1" x14ac:dyDescent="0.25">
      <c r="A76" s="90">
        <v>76</v>
      </c>
      <c r="B76" s="80"/>
      <c r="C76" s="81"/>
      <c r="D76" s="82"/>
      <c r="E76" s="82"/>
      <c r="F76" s="82"/>
      <c r="G76" s="86" t="e">
        <f t="shared" si="2"/>
        <v>#DIV/0!</v>
      </c>
      <c r="I76" s="83"/>
      <c r="J76" s="84"/>
      <c r="K76" s="85"/>
      <c r="L76" s="88">
        <f t="shared" si="3"/>
        <v>0</v>
      </c>
    </row>
    <row r="77" spans="1:12" ht="15" customHeight="1" x14ac:dyDescent="0.25">
      <c r="A77" s="90">
        <v>77</v>
      </c>
      <c r="B77" s="80"/>
      <c r="C77" s="81"/>
      <c r="D77" s="82"/>
      <c r="E77" s="82"/>
      <c r="F77" s="82"/>
      <c r="G77" s="86" t="e">
        <f t="shared" si="2"/>
        <v>#DIV/0!</v>
      </c>
      <c r="I77" s="83"/>
      <c r="J77" s="84"/>
      <c r="K77" s="85"/>
      <c r="L77" s="88">
        <f t="shared" si="3"/>
        <v>0</v>
      </c>
    </row>
    <row r="78" spans="1:12" ht="15" customHeight="1" x14ac:dyDescent="0.25">
      <c r="A78" s="90">
        <v>78</v>
      </c>
      <c r="B78" s="80"/>
      <c r="C78" s="81"/>
      <c r="D78" s="82"/>
      <c r="E78" s="82"/>
      <c r="F78" s="82"/>
      <c r="G78" s="86" t="e">
        <f t="shared" si="2"/>
        <v>#DIV/0!</v>
      </c>
      <c r="I78" s="83"/>
      <c r="J78" s="84"/>
      <c r="K78" s="85"/>
      <c r="L78" s="88">
        <f t="shared" si="3"/>
        <v>0</v>
      </c>
    </row>
    <row r="79" spans="1:12" ht="15" customHeight="1" x14ac:dyDescent="0.25">
      <c r="A79" s="90">
        <v>79</v>
      </c>
      <c r="B79" s="80"/>
      <c r="C79" s="81"/>
      <c r="D79" s="82"/>
      <c r="E79" s="82"/>
      <c r="F79" s="82"/>
      <c r="G79" s="86" t="e">
        <f t="shared" si="2"/>
        <v>#DIV/0!</v>
      </c>
      <c r="I79" s="83"/>
      <c r="J79" s="84"/>
      <c r="K79" s="85"/>
      <c r="L79" s="88">
        <f t="shared" si="3"/>
        <v>0</v>
      </c>
    </row>
    <row r="80" spans="1:12" ht="15" customHeight="1" x14ac:dyDescent="0.25">
      <c r="A80" s="90">
        <v>80</v>
      </c>
      <c r="B80" s="80"/>
      <c r="C80" s="81"/>
      <c r="D80" s="82"/>
      <c r="E80" s="82"/>
      <c r="F80" s="82"/>
      <c r="G80" s="86" t="e">
        <f t="shared" si="2"/>
        <v>#DIV/0!</v>
      </c>
      <c r="I80" s="83"/>
      <c r="J80" s="84"/>
      <c r="K80" s="85"/>
      <c r="L80" s="88">
        <f t="shared" si="3"/>
        <v>0</v>
      </c>
    </row>
    <row r="81" spans="1:12" ht="15" customHeight="1" x14ac:dyDescent="0.25">
      <c r="A81" s="90">
        <v>81</v>
      </c>
      <c r="B81" s="80"/>
      <c r="C81" s="81"/>
      <c r="D81" s="82"/>
      <c r="E81" s="82"/>
      <c r="F81" s="82"/>
      <c r="G81" s="86" t="e">
        <f t="shared" si="2"/>
        <v>#DIV/0!</v>
      </c>
      <c r="I81" s="83"/>
      <c r="J81" s="84"/>
      <c r="K81" s="85"/>
      <c r="L81" s="88">
        <f t="shared" si="3"/>
        <v>0</v>
      </c>
    </row>
    <row r="82" spans="1:12" ht="15" customHeight="1" x14ac:dyDescent="0.25">
      <c r="A82" s="90">
        <v>82</v>
      </c>
      <c r="B82" s="80"/>
      <c r="C82" s="81"/>
      <c r="D82" s="82"/>
      <c r="E82" s="82"/>
      <c r="F82" s="82"/>
      <c r="G82" s="86" t="e">
        <f t="shared" si="2"/>
        <v>#DIV/0!</v>
      </c>
      <c r="I82" s="83"/>
      <c r="J82" s="84"/>
      <c r="K82" s="85"/>
      <c r="L82" s="88">
        <f t="shared" si="3"/>
        <v>0</v>
      </c>
    </row>
    <row r="83" spans="1:12" ht="15" customHeight="1" x14ac:dyDescent="0.25">
      <c r="A83" s="90">
        <v>83</v>
      </c>
      <c r="B83" s="80"/>
      <c r="C83" s="81"/>
      <c r="D83" s="82"/>
      <c r="E83" s="82"/>
      <c r="F83" s="82"/>
      <c r="G83" s="86" t="e">
        <f t="shared" si="2"/>
        <v>#DIV/0!</v>
      </c>
      <c r="I83" s="83"/>
      <c r="J83" s="84"/>
      <c r="K83" s="85"/>
      <c r="L83" s="88">
        <f t="shared" si="3"/>
        <v>0</v>
      </c>
    </row>
    <row r="84" spans="1:12" ht="15" customHeight="1" x14ac:dyDescent="0.25">
      <c r="A84" s="90">
        <v>84</v>
      </c>
      <c r="B84" s="80"/>
      <c r="C84" s="81"/>
      <c r="D84" s="82"/>
      <c r="E84" s="82"/>
      <c r="F84" s="82"/>
      <c r="G84" s="86" t="e">
        <f t="shared" si="2"/>
        <v>#DIV/0!</v>
      </c>
      <c r="I84" s="83"/>
      <c r="J84" s="84"/>
      <c r="K84" s="85"/>
      <c r="L84" s="88">
        <f t="shared" si="3"/>
        <v>0</v>
      </c>
    </row>
    <row r="85" spans="1:12" ht="15" customHeight="1" x14ac:dyDescent="0.25">
      <c r="A85" s="90">
        <v>85</v>
      </c>
      <c r="B85" s="80"/>
      <c r="C85" s="81"/>
      <c r="D85" s="82"/>
      <c r="E85" s="82"/>
      <c r="F85" s="82"/>
      <c r="G85" s="86" t="e">
        <f t="shared" si="2"/>
        <v>#DIV/0!</v>
      </c>
      <c r="I85" s="83"/>
      <c r="J85" s="84"/>
      <c r="K85" s="85"/>
      <c r="L85" s="88">
        <f t="shared" si="3"/>
        <v>0</v>
      </c>
    </row>
    <row r="86" spans="1:12" ht="15" customHeight="1" x14ac:dyDescent="0.25">
      <c r="A86" s="90">
        <v>86</v>
      </c>
      <c r="B86" s="80"/>
      <c r="C86" s="81"/>
      <c r="D86" s="82"/>
      <c r="E86" s="82"/>
      <c r="F86" s="82"/>
      <c r="G86" s="86" t="e">
        <f t="shared" si="2"/>
        <v>#DIV/0!</v>
      </c>
      <c r="I86" s="83"/>
      <c r="J86" s="84"/>
      <c r="K86" s="85"/>
      <c r="L86" s="88">
        <f t="shared" si="3"/>
        <v>0</v>
      </c>
    </row>
    <row r="87" spans="1:12" ht="15" customHeight="1" x14ac:dyDescent="0.25">
      <c r="A87" s="90">
        <v>87</v>
      </c>
      <c r="B87" s="80"/>
      <c r="C87" s="81"/>
      <c r="D87" s="82"/>
      <c r="E87" s="82"/>
      <c r="F87" s="82"/>
      <c r="G87" s="86" t="e">
        <f t="shared" si="2"/>
        <v>#DIV/0!</v>
      </c>
      <c r="I87" s="83"/>
      <c r="J87" s="84"/>
      <c r="K87" s="85"/>
      <c r="L87" s="88">
        <f t="shared" si="3"/>
        <v>0</v>
      </c>
    </row>
    <row r="88" spans="1:12" ht="15" customHeight="1" x14ac:dyDescent="0.25">
      <c r="A88" s="90">
        <v>88</v>
      </c>
      <c r="B88" s="80"/>
      <c r="C88" s="81"/>
      <c r="D88" s="82"/>
      <c r="E88" s="82"/>
      <c r="F88" s="82"/>
      <c r="G88" s="86" t="e">
        <f t="shared" si="2"/>
        <v>#DIV/0!</v>
      </c>
      <c r="I88" s="83"/>
      <c r="J88" s="84"/>
      <c r="K88" s="85"/>
      <c r="L88" s="88">
        <f t="shared" si="3"/>
        <v>0</v>
      </c>
    </row>
    <row r="89" spans="1:12" ht="15" customHeight="1" x14ac:dyDescent="0.25">
      <c r="A89" s="90">
        <v>89</v>
      </c>
      <c r="B89" s="80"/>
      <c r="C89" s="81"/>
      <c r="D89" s="82"/>
      <c r="E89" s="82"/>
      <c r="F89" s="82"/>
      <c r="G89" s="86" t="e">
        <f t="shared" si="2"/>
        <v>#DIV/0!</v>
      </c>
      <c r="I89" s="83"/>
      <c r="J89" s="84"/>
      <c r="K89" s="85"/>
      <c r="L89" s="88">
        <f t="shared" si="3"/>
        <v>0</v>
      </c>
    </row>
    <row r="90" spans="1:12" ht="15" customHeight="1" x14ac:dyDescent="0.25">
      <c r="A90" s="90">
        <v>90</v>
      </c>
      <c r="B90" s="80"/>
      <c r="C90" s="81"/>
      <c r="D90" s="82"/>
      <c r="E90" s="82"/>
      <c r="F90" s="82"/>
      <c r="G90" s="86" t="e">
        <f t="shared" si="2"/>
        <v>#DIV/0!</v>
      </c>
      <c r="I90" s="83"/>
      <c r="J90" s="84"/>
      <c r="K90" s="85"/>
      <c r="L90" s="88">
        <f t="shared" si="3"/>
        <v>0</v>
      </c>
    </row>
    <row r="91" spans="1:12" ht="15" customHeight="1" x14ac:dyDescent="0.25">
      <c r="A91" s="90">
        <v>91</v>
      </c>
      <c r="B91" s="80"/>
      <c r="C91" s="81"/>
      <c r="D91" s="82"/>
      <c r="E91" s="82"/>
      <c r="F91" s="82"/>
      <c r="G91" s="86" t="e">
        <f t="shared" si="2"/>
        <v>#DIV/0!</v>
      </c>
      <c r="I91" s="83"/>
      <c r="J91" s="84"/>
      <c r="K91" s="85"/>
      <c r="L91" s="88">
        <f t="shared" si="3"/>
        <v>0</v>
      </c>
    </row>
    <row r="92" spans="1:12" ht="15" customHeight="1" x14ac:dyDescent="0.25">
      <c r="A92" s="90">
        <v>92</v>
      </c>
      <c r="B92" s="80"/>
      <c r="C92" s="81"/>
      <c r="D92" s="82"/>
      <c r="E92" s="82"/>
      <c r="F92" s="82"/>
      <c r="G92" s="86" t="e">
        <f t="shared" si="2"/>
        <v>#DIV/0!</v>
      </c>
      <c r="I92" s="83"/>
      <c r="J92" s="84"/>
      <c r="K92" s="85"/>
      <c r="L92" s="88">
        <f t="shared" si="3"/>
        <v>0</v>
      </c>
    </row>
    <row r="93" spans="1:12" ht="15" customHeight="1" x14ac:dyDescent="0.25">
      <c r="A93" s="90">
        <v>93</v>
      </c>
      <c r="B93" s="80"/>
      <c r="C93" s="81"/>
      <c r="D93" s="82"/>
      <c r="E93" s="82"/>
      <c r="F93" s="82"/>
      <c r="G93" s="86" t="e">
        <f t="shared" si="2"/>
        <v>#DIV/0!</v>
      </c>
      <c r="I93" s="83"/>
      <c r="J93" s="84"/>
      <c r="K93" s="85"/>
      <c r="L93" s="88">
        <f t="shared" si="3"/>
        <v>0</v>
      </c>
    </row>
    <row r="94" spans="1:12" ht="15" customHeight="1" x14ac:dyDescent="0.25">
      <c r="A94" s="90">
        <v>94</v>
      </c>
      <c r="B94" s="80"/>
      <c r="C94" s="81"/>
      <c r="D94" s="82"/>
      <c r="E94" s="82"/>
      <c r="F94" s="82"/>
      <c r="G94" s="86" t="e">
        <f t="shared" si="2"/>
        <v>#DIV/0!</v>
      </c>
      <c r="I94" s="83"/>
      <c r="J94" s="84"/>
      <c r="K94" s="85"/>
      <c r="L94" s="88">
        <f t="shared" si="3"/>
        <v>0</v>
      </c>
    </row>
    <row r="95" spans="1:12" ht="15" customHeight="1" x14ac:dyDescent="0.25">
      <c r="A95" s="90">
        <v>95</v>
      </c>
      <c r="B95" s="80"/>
      <c r="C95" s="81"/>
      <c r="D95" s="82"/>
      <c r="E95" s="82"/>
      <c r="F95" s="82"/>
      <c r="G95" s="86" t="e">
        <f t="shared" si="2"/>
        <v>#DIV/0!</v>
      </c>
      <c r="I95" s="83"/>
      <c r="J95" s="84"/>
      <c r="K95" s="85"/>
      <c r="L95" s="88">
        <f t="shared" si="3"/>
        <v>0</v>
      </c>
    </row>
    <row r="96" spans="1:12" ht="15" customHeight="1" x14ac:dyDescent="0.25">
      <c r="A96" s="90">
        <v>96</v>
      </c>
      <c r="B96" s="80"/>
      <c r="C96" s="81"/>
      <c r="D96" s="82"/>
      <c r="E96" s="82"/>
      <c r="F96" s="82"/>
      <c r="G96" s="86" t="e">
        <f t="shared" si="2"/>
        <v>#DIV/0!</v>
      </c>
      <c r="I96" s="83"/>
      <c r="J96" s="84"/>
      <c r="K96" s="85"/>
      <c r="L96" s="88">
        <f t="shared" si="3"/>
        <v>0</v>
      </c>
    </row>
    <row r="97" spans="1:12" ht="15" customHeight="1" x14ac:dyDescent="0.25">
      <c r="A97" s="90">
        <v>97</v>
      </c>
      <c r="B97" s="80"/>
      <c r="C97" s="81"/>
      <c r="D97" s="82"/>
      <c r="E97" s="82"/>
      <c r="F97" s="82"/>
      <c r="G97" s="86" t="e">
        <f t="shared" si="2"/>
        <v>#DIV/0!</v>
      </c>
      <c r="I97" s="83"/>
      <c r="J97" s="84"/>
      <c r="K97" s="85"/>
      <c r="L97" s="88">
        <f t="shared" si="3"/>
        <v>0</v>
      </c>
    </row>
    <row r="98" spans="1:12" ht="15" customHeight="1" x14ac:dyDescent="0.25">
      <c r="A98" s="90">
        <v>98</v>
      </c>
      <c r="B98" s="80"/>
      <c r="C98" s="81"/>
      <c r="D98" s="82"/>
      <c r="E98" s="82"/>
      <c r="F98" s="82"/>
      <c r="G98" s="86" t="e">
        <f t="shared" si="2"/>
        <v>#DIV/0!</v>
      </c>
      <c r="I98" s="83"/>
      <c r="J98" s="84"/>
      <c r="K98" s="85"/>
      <c r="L98" s="88">
        <f t="shared" si="3"/>
        <v>0</v>
      </c>
    </row>
    <row r="99" spans="1:12" ht="15" customHeight="1" x14ac:dyDescent="0.25">
      <c r="A99" s="90">
        <v>99</v>
      </c>
      <c r="B99" s="80"/>
      <c r="C99" s="81"/>
      <c r="D99" s="82"/>
      <c r="E99" s="82"/>
      <c r="F99" s="82"/>
      <c r="G99" s="86" t="e">
        <f t="shared" si="2"/>
        <v>#DIV/0!</v>
      </c>
      <c r="I99" s="83"/>
      <c r="J99" s="84"/>
      <c r="K99" s="85"/>
      <c r="L99" s="88">
        <f t="shared" si="3"/>
        <v>0</v>
      </c>
    </row>
    <row r="100" spans="1:12" ht="15" customHeight="1" x14ac:dyDescent="0.25">
      <c r="A100" s="90">
        <v>100</v>
      </c>
      <c r="B100" s="80"/>
      <c r="C100" s="81"/>
      <c r="D100" s="82"/>
      <c r="E100" s="82"/>
      <c r="F100" s="82"/>
      <c r="G100" s="86" t="e">
        <f t="shared" si="2"/>
        <v>#DIV/0!</v>
      </c>
      <c r="I100" s="83"/>
      <c r="J100" s="84"/>
      <c r="K100" s="85"/>
      <c r="L100" s="88">
        <f t="shared" si="3"/>
        <v>0</v>
      </c>
    </row>
  </sheetData>
  <sheetProtection password="CCE4" sheet="1"/>
  <mergeCells count="5">
    <mergeCell ref="B1:G1"/>
    <mergeCell ref="I6:K6"/>
    <mergeCell ref="I8:I9"/>
    <mergeCell ref="J8:J9"/>
    <mergeCell ref="K8:K9"/>
  </mergeCells>
  <conditionalFormatting sqref="G5:G100">
    <cfRule type="cellIs" dxfId="42" priority="2" stopIfTrue="1" operator="greaterThan">
      <formula>0</formula>
    </cfRule>
  </conditionalFormatting>
  <conditionalFormatting sqref="L9:L100">
    <cfRule type="cellIs" dxfId="41" priority="1" stopIfTrue="1" operator="greaterThan">
      <formula>0</formula>
    </cfRule>
  </conditionalFormatting>
  <pageMargins left="0.7" right="0.7" top="0.78740157499999996" bottom="0.78740157499999996" header="0.3" footer="0.3"/>
  <pageSetup paperSize="9" orientation="portrait" horizontalDpi="1200" verticalDpi="1200"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00"/>
  <sheetViews>
    <sheetView showRowColHeaders="0" workbookViewId="0">
      <pane ySplit="1" topLeftCell="A2" activePane="bottomLeft" state="frozen"/>
      <selection pane="bottomLeft" activeCell="A2" sqref="A2"/>
    </sheetView>
  </sheetViews>
  <sheetFormatPr baseColWidth="10" defaultRowHeight="15" customHeight="1" x14ac:dyDescent="0.25"/>
  <cols>
    <col min="1" max="1" width="4.7109375" style="91" customWidth="1"/>
    <col min="2" max="2" width="24.28515625" style="50" customWidth="1"/>
    <col min="3" max="3" width="20.7109375" style="50" customWidth="1"/>
    <col min="4" max="5" width="24.7109375" style="50" customWidth="1"/>
    <col min="6" max="6" width="11.42578125" style="50" customWidth="1"/>
    <col min="7" max="7" width="13.42578125" style="50" bestFit="1" customWidth="1"/>
    <col min="8" max="8" width="16.5703125" style="50" customWidth="1"/>
    <col min="9" max="9" width="9.28515625" style="50" bestFit="1" customWidth="1"/>
    <col min="10" max="10" width="15.28515625" style="50" customWidth="1"/>
    <col min="11" max="11" width="13" style="50" bestFit="1" customWidth="1"/>
    <col min="12" max="12" width="13.5703125" style="50" customWidth="1"/>
    <col min="13" max="13" width="13.5703125" style="50" hidden="1" customWidth="1"/>
    <col min="14" max="16" width="14.28515625" style="50" customWidth="1"/>
    <col min="17" max="17" width="15" style="50" bestFit="1" customWidth="1"/>
    <col min="18" max="18" width="15" style="50" customWidth="1"/>
    <col min="19" max="19" width="1.7109375" style="50" customWidth="1"/>
    <col min="20" max="21" width="0" style="50" hidden="1" customWidth="1"/>
    <col min="22" max="22" width="11.42578125" style="50"/>
    <col min="23" max="25" width="0" style="191" hidden="1" customWidth="1"/>
    <col min="26" max="16384" width="11.42578125" style="50"/>
  </cols>
  <sheetData>
    <row r="1" spans="1:25" s="40" customFormat="1" ht="30" customHeight="1" x14ac:dyDescent="0.25">
      <c r="A1" s="93"/>
      <c r="B1" s="197" t="s">
        <v>48</v>
      </c>
      <c r="C1" s="197"/>
      <c r="D1" s="197"/>
      <c r="E1" s="197"/>
      <c r="F1" s="197"/>
      <c r="G1" s="197"/>
      <c r="H1" s="197"/>
      <c r="I1" s="197"/>
      <c r="J1" s="197"/>
      <c r="K1" s="197"/>
      <c r="L1" s="197"/>
      <c r="M1" s="197"/>
      <c r="N1" s="197"/>
      <c r="O1" s="197"/>
      <c r="P1" s="197"/>
      <c r="Q1" s="197"/>
      <c r="R1" s="197"/>
      <c r="S1" s="198"/>
      <c r="T1" s="198"/>
      <c r="U1" s="198"/>
      <c r="W1" s="188"/>
      <c r="X1" s="188"/>
      <c r="Y1" s="188"/>
    </row>
    <row r="2" spans="1:25" s="40" customFormat="1" ht="6" customHeight="1" x14ac:dyDescent="0.2">
      <c r="A2" s="89"/>
      <c r="J2" s="42"/>
      <c r="K2" s="42"/>
      <c r="W2" s="188"/>
      <c r="X2" s="188"/>
      <c r="Y2" s="188"/>
    </row>
    <row r="3" spans="1:25" s="40" customFormat="1" ht="15" customHeight="1" x14ac:dyDescent="0.2">
      <c r="A3" s="90"/>
      <c r="B3" s="51" t="s">
        <v>78</v>
      </c>
      <c r="C3" s="52" t="s">
        <v>79</v>
      </c>
      <c r="D3" s="52" t="s">
        <v>80</v>
      </c>
      <c r="E3" s="52" t="s">
        <v>81</v>
      </c>
      <c r="F3" s="52" t="s">
        <v>82</v>
      </c>
      <c r="G3" s="52" t="s">
        <v>83</v>
      </c>
      <c r="H3" s="52" t="s">
        <v>85</v>
      </c>
      <c r="I3" s="52" t="s">
        <v>86</v>
      </c>
      <c r="J3" s="52" t="s">
        <v>96</v>
      </c>
      <c r="K3" s="52" t="s">
        <v>97</v>
      </c>
      <c r="L3" s="52" t="s">
        <v>98</v>
      </c>
      <c r="M3" s="94" t="s">
        <v>99</v>
      </c>
      <c r="N3" s="52" t="s">
        <v>100</v>
      </c>
      <c r="O3" s="52" t="s">
        <v>101</v>
      </c>
      <c r="P3" s="52" t="s">
        <v>105</v>
      </c>
      <c r="Q3" s="52" t="s">
        <v>203</v>
      </c>
      <c r="R3" s="130" t="s">
        <v>110</v>
      </c>
      <c r="T3" s="94" t="s">
        <v>110</v>
      </c>
      <c r="U3" s="94" t="s">
        <v>159</v>
      </c>
      <c r="W3" s="192"/>
      <c r="X3" s="192"/>
      <c r="Y3" s="192"/>
    </row>
    <row r="4" spans="1:25" s="43" customFormat="1" ht="75" customHeight="1" x14ac:dyDescent="0.25">
      <c r="B4" s="95" t="s">
        <v>40</v>
      </c>
      <c r="C4" s="96" t="s">
        <v>49</v>
      </c>
      <c r="D4" s="96" t="s">
        <v>198</v>
      </c>
      <c r="E4" s="96" t="s">
        <v>199</v>
      </c>
      <c r="F4" s="56" t="s">
        <v>84</v>
      </c>
      <c r="G4" s="56" t="s">
        <v>93</v>
      </c>
      <c r="H4" s="96" t="s">
        <v>57</v>
      </c>
      <c r="I4" s="56" t="s">
        <v>50</v>
      </c>
      <c r="J4" s="56" t="s">
        <v>42</v>
      </c>
      <c r="K4" s="56" t="s">
        <v>44</v>
      </c>
      <c r="L4" s="56" t="s">
        <v>46</v>
      </c>
      <c r="M4" s="56" t="s">
        <v>102</v>
      </c>
      <c r="N4" s="56" t="s">
        <v>43</v>
      </c>
      <c r="O4" s="56" t="s">
        <v>200</v>
      </c>
      <c r="P4" s="56" t="s">
        <v>215</v>
      </c>
      <c r="Q4" s="56" t="s">
        <v>207</v>
      </c>
      <c r="R4" s="56" t="s">
        <v>208</v>
      </c>
      <c r="T4" s="56" t="s">
        <v>103</v>
      </c>
      <c r="U4" s="56" t="s">
        <v>104</v>
      </c>
      <c r="W4" s="189" t="s">
        <v>204</v>
      </c>
      <c r="X4" s="189" t="s">
        <v>205</v>
      </c>
      <c r="Y4" s="189" t="s">
        <v>206</v>
      </c>
    </row>
    <row r="5" spans="1:25" s="40" customFormat="1" ht="15" customHeight="1" x14ac:dyDescent="0.2">
      <c r="A5" s="90">
        <v>5</v>
      </c>
      <c r="B5" s="59" t="s">
        <v>217</v>
      </c>
      <c r="C5" s="60" t="s">
        <v>236</v>
      </c>
      <c r="D5" s="60" t="s">
        <v>237</v>
      </c>
      <c r="E5" s="60" t="s">
        <v>230</v>
      </c>
      <c r="F5" s="61">
        <v>2</v>
      </c>
      <c r="G5" s="61">
        <v>50</v>
      </c>
      <c r="H5" s="98" t="s">
        <v>51</v>
      </c>
      <c r="I5" s="61">
        <v>365</v>
      </c>
      <c r="J5" s="62">
        <v>56.3</v>
      </c>
      <c r="K5" s="62">
        <v>100000</v>
      </c>
      <c r="L5" s="100">
        <f>(K5*J5*999.7*9.81)/(1000*3600)</f>
        <v>15337.147475</v>
      </c>
      <c r="M5" s="100">
        <f>L5*G5</f>
        <v>766857.37375000003</v>
      </c>
      <c r="N5" s="62">
        <v>100</v>
      </c>
      <c r="O5" s="62">
        <v>0</v>
      </c>
      <c r="P5" s="62">
        <v>50</v>
      </c>
      <c r="Q5" s="100">
        <f>IF(P5=0,0,J5-P5-O5)</f>
        <v>6.2999999999999972</v>
      </c>
      <c r="R5" s="100" t="str">
        <f>IF(N5=0,0,IF(N5&lt;1000,W5,IF(N5&gt;3000,Y5,X5)))</f>
        <v>5 - 8</v>
      </c>
      <c r="T5" s="97">
        <f>IF(H5="trocken aufgestellt",M5,0)</f>
        <v>766857.37375000003</v>
      </c>
      <c r="U5" s="97">
        <f>IF(H5="nass aufgestellt",M5,0)</f>
        <v>0</v>
      </c>
      <c r="W5" s="190" t="s">
        <v>209</v>
      </c>
      <c r="X5" s="190" t="s">
        <v>210</v>
      </c>
      <c r="Y5" s="190" t="s">
        <v>211</v>
      </c>
    </row>
    <row r="6" spans="1:25" s="40" customFormat="1" ht="15" customHeight="1" x14ac:dyDescent="0.2">
      <c r="A6" s="90">
        <v>6</v>
      </c>
      <c r="B6" s="59"/>
      <c r="C6" s="60"/>
      <c r="D6" s="60"/>
      <c r="E6" s="60"/>
      <c r="F6" s="61"/>
      <c r="G6" s="61"/>
      <c r="H6" s="98"/>
      <c r="I6" s="99">
        <f>$I$5</f>
        <v>365</v>
      </c>
      <c r="J6" s="61"/>
      <c r="K6" s="62"/>
      <c r="L6" s="100">
        <f>(K6*J6*999.7*9.81)/(1000*3600)</f>
        <v>0</v>
      </c>
      <c r="M6" s="100">
        <f>L6*G6</f>
        <v>0</v>
      </c>
      <c r="N6" s="62"/>
      <c r="O6" s="62"/>
      <c r="P6" s="62"/>
      <c r="Q6" s="100">
        <f t="shared" ref="Q6:Q69" si="0">IF(P6=0,0,J6-P6-O6)</f>
        <v>0</v>
      </c>
      <c r="R6" s="100">
        <f t="shared" ref="R6:R69" si="1">IF(N6=0,0,IF(N6&lt;1000,W6,IF(N6&gt;3000,Y6,X6)))</f>
        <v>0</v>
      </c>
      <c r="T6" s="97">
        <f t="shared" ref="T6:T69" si="2">IF(H6="trocken aufgestellt",M6,0)</f>
        <v>0</v>
      </c>
      <c r="U6" s="97">
        <f t="shared" ref="U6:U69" si="3">IF(H6="nass aufgestellt",M6,0)</f>
        <v>0</v>
      </c>
      <c r="W6" s="190" t="s">
        <v>209</v>
      </c>
      <c r="X6" s="190" t="s">
        <v>210</v>
      </c>
      <c r="Y6" s="190" t="s">
        <v>211</v>
      </c>
    </row>
    <row r="7" spans="1:25" s="40" customFormat="1" ht="15" customHeight="1" x14ac:dyDescent="0.2">
      <c r="A7" s="90">
        <v>7</v>
      </c>
      <c r="B7" s="59"/>
      <c r="C7" s="60"/>
      <c r="D7" s="60"/>
      <c r="E7" s="60"/>
      <c r="F7" s="61"/>
      <c r="G7" s="61"/>
      <c r="H7" s="98"/>
      <c r="I7" s="99">
        <f t="shared" ref="I7:I70" si="4">$I$5</f>
        <v>365</v>
      </c>
      <c r="J7" s="61"/>
      <c r="K7" s="62"/>
      <c r="L7" s="100">
        <f>(K7*J7*999.7*9.81)/(1000*3600)</f>
        <v>0</v>
      </c>
      <c r="M7" s="100">
        <f>L7*G7</f>
        <v>0</v>
      </c>
      <c r="N7" s="62"/>
      <c r="O7" s="62"/>
      <c r="P7" s="62"/>
      <c r="Q7" s="100">
        <f t="shared" si="0"/>
        <v>0</v>
      </c>
      <c r="R7" s="100">
        <f t="shared" si="1"/>
        <v>0</v>
      </c>
      <c r="T7" s="97">
        <f t="shared" si="2"/>
        <v>0</v>
      </c>
      <c r="U7" s="97">
        <f t="shared" si="3"/>
        <v>0</v>
      </c>
      <c r="W7" s="190" t="s">
        <v>209</v>
      </c>
      <c r="X7" s="190" t="s">
        <v>210</v>
      </c>
      <c r="Y7" s="190" t="s">
        <v>211</v>
      </c>
    </row>
    <row r="8" spans="1:25" s="40" customFormat="1" ht="15" customHeight="1" x14ac:dyDescent="0.2">
      <c r="A8" s="90">
        <v>8</v>
      </c>
      <c r="B8" s="59"/>
      <c r="C8" s="60"/>
      <c r="D8" s="60"/>
      <c r="E8" s="60"/>
      <c r="F8" s="61"/>
      <c r="G8" s="61"/>
      <c r="H8" s="98"/>
      <c r="I8" s="99">
        <f t="shared" si="4"/>
        <v>365</v>
      </c>
      <c r="J8" s="61"/>
      <c r="K8" s="62"/>
      <c r="L8" s="100">
        <f>(K8*J8*999.7*9.81)/(1000*3600)</f>
        <v>0</v>
      </c>
      <c r="M8" s="100">
        <f>L8*G8</f>
        <v>0</v>
      </c>
      <c r="N8" s="62"/>
      <c r="O8" s="62"/>
      <c r="P8" s="62"/>
      <c r="Q8" s="100">
        <f t="shared" si="0"/>
        <v>0</v>
      </c>
      <c r="R8" s="100">
        <f t="shared" si="1"/>
        <v>0</v>
      </c>
      <c r="T8" s="97">
        <f t="shared" si="2"/>
        <v>0</v>
      </c>
      <c r="U8" s="97">
        <f t="shared" si="3"/>
        <v>0</v>
      </c>
      <c r="W8" s="190" t="s">
        <v>209</v>
      </c>
      <c r="X8" s="190" t="s">
        <v>210</v>
      </c>
      <c r="Y8" s="190" t="s">
        <v>211</v>
      </c>
    </row>
    <row r="9" spans="1:25" s="40" customFormat="1" ht="15" customHeight="1" x14ac:dyDescent="0.2">
      <c r="A9" s="90">
        <v>9</v>
      </c>
      <c r="B9" s="59"/>
      <c r="C9" s="60"/>
      <c r="D9" s="60"/>
      <c r="E9" s="60"/>
      <c r="F9" s="61"/>
      <c r="G9" s="61"/>
      <c r="H9" s="98"/>
      <c r="I9" s="99">
        <f t="shared" si="4"/>
        <v>365</v>
      </c>
      <c r="J9" s="61"/>
      <c r="K9" s="62"/>
      <c r="L9" s="100">
        <f t="shared" ref="L9:L72" si="5">(K9*J9*999.7*9.81)/(1000*3600)</f>
        <v>0</v>
      </c>
      <c r="M9" s="100">
        <f t="shared" ref="M9:M72" si="6">L9*G9</f>
        <v>0</v>
      </c>
      <c r="N9" s="62"/>
      <c r="O9" s="62"/>
      <c r="P9" s="62"/>
      <c r="Q9" s="100">
        <f t="shared" si="0"/>
        <v>0</v>
      </c>
      <c r="R9" s="100">
        <f t="shared" si="1"/>
        <v>0</v>
      </c>
      <c r="T9" s="97">
        <f t="shared" si="2"/>
        <v>0</v>
      </c>
      <c r="U9" s="97">
        <f t="shared" si="3"/>
        <v>0</v>
      </c>
      <c r="W9" s="190" t="s">
        <v>209</v>
      </c>
      <c r="X9" s="190" t="s">
        <v>210</v>
      </c>
      <c r="Y9" s="190" t="s">
        <v>211</v>
      </c>
    </row>
    <row r="10" spans="1:25" s="40" customFormat="1" ht="15" customHeight="1" x14ac:dyDescent="0.2">
      <c r="A10" s="90">
        <v>10</v>
      </c>
      <c r="B10" s="59"/>
      <c r="C10" s="60"/>
      <c r="D10" s="60"/>
      <c r="E10" s="60"/>
      <c r="F10" s="61"/>
      <c r="G10" s="61"/>
      <c r="H10" s="98"/>
      <c r="I10" s="99">
        <f t="shared" si="4"/>
        <v>365</v>
      </c>
      <c r="J10" s="61"/>
      <c r="K10" s="62"/>
      <c r="L10" s="100">
        <f t="shared" si="5"/>
        <v>0</v>
      </c>
      <c r="M10" s="100">
        <f t="shared" si="6"/>
        <v>0</v>
      </c>
      <c r="N10" s="62"/>
      <c r="O10" s="62"/>
      <c r="P10" s="62"/>
      <c r="Q10" s="100">
        <f t="shared" si="0"/>
        <v>0</v>
      </c>
      <c r="R10" s="100">
        <f t="shared" si="1"/>
        <v>0</v>
      </c>
      <c r="T10" s="97">
        <f t="shared" si="2"/>
        <v>0</v>
      </c>
      <c r="U10" s="97">
        <f t="shared" si="3"/>
        <v>0</v>
      </c>
      <c r="W10" s="190" t="s">
        <v>209</v>
      </c>
      <c r="X10" s="190" t="s">
        <v>210</v>
      </c>
      <c r="Y10" s="190" t="s">
        <v>211</v>
      </c>
    </row>
    <row r="11" spans="1:25" s="40" customFormat="1" ht="15" customHeight="1" x14ac:dyDescent="0.2">
      <c r="A11" s="90">
        <v>11</v>
      </c>
      <c r="B11" s="59"/>
      <c r="C11" s="60"/>
      <c r="D11" s="60"/>
      <c r="E11" s="60"/>
      <c r="F11" s="61"/>
      <c r="G11" s="61"/>
      <c r="H11" s="98"/>
      <c r="I11" s="99">
        <f t="shared" si="4"/>
        <v>365</v>
      </c>
      <c r="J11" s="61"/>
      <c r="K11" s="62"/>
      <c r="L11" s="100">
        <f t="shared" si="5"/>
        <v>0</v>
      </c>
      <c r="M11" s="100">
        <f t="shared" si="6"/>
        <v>0</v>
      </c>
      <c r="N11" s="62"/>
      <c r="O11" s="62"/>
      <c r="P11" s="62"/>
      <c r="Q11" s="100">
        <f t="shared" si="0"/>
        <v>0</v>
      </c>
      <c r="R11" s="100">
        <f t="shared" si="1"/>
        <v>0</v>
      </c>
      <c r="T11" s="97">
        <f t="shared" si="2"/>
        <v>0</v>
      </c>
      <c r="U11" s="97">
        <f t="shared" si="3"/>
        <v>0</v>
      </c>
      <c r="W11" s="190" t="s">
        <v>209</v>
      </c>
      <c r="X11" s="190" t="s">
        <v>210</v>
      </c>
      <c r="Y11" s="190" t="s">
        <v>211</v>
      </c>
    </row>
    <row r="12" spans="1:25" s="40" customFormat="1" ht="15" customHeight="1" x14ac:dyDescent="0.2">
      <c r="A12" s="90">
        <v>12</v>
      </c>
      <c r="B12" s="59"/>
      <c r="C12" s="60"/>
      <c r="D12" s="60"/>
      <c r="E12" s="60"/>
      <c r="F12" s="61"/>
      <c r="G12" s="61"/>
      <c r="H12" s="98"/>
      <c r="I12" s="99">
        <f t="shared" si="4"/>
        <v>365</v>
      </c>
      <c r="J12" s="61"/>
      <c r="K12" s="62"/>
      <c r="L12" s="100">
        <f t="shared" si="5"/>
        <v>0</v>
      </c>
      <c r="M12" s="100">
        <f t="shared" si="6"/>
        <v>0</v>
      </c>
      <c r="N12" s="62"/>
      <c r="O12" s="62"/>
      <c r="P12" s="62"/>
      <c r="Q12" s="100">
        <f t="shared" si="0"/>
        <v>0</v>
      </c>
      <c r="R12" s="100">
        <f t="shared" si="1"/>
        <v>0</v>
      </c>
      <c r="T12" s="97">
        <f t="shared" si="2"/>
        <v>0</v>
      </c>
      <c r="U12" s="97">
        <f t="shared" si="3"/>
        <v>0</v>
      </c>
      <c r="W12" s="190" t="s">
        <v>209</v>
      </c>
      <c r="X12" s="190" t="s">
        <v>210</v>
      </c>
      <c r="Y12" s="190" t="s">
        <v>211</v>
      </c>
    </row>
    <row r="13" spans="1:25" s="40" customFormat="1" ht="15" customHeight="1" x14ac:dyDescent="0.2">
      <c r="A13" s="90">
        <v>13</v>
      </c>
      <c r="B13" s="59"/>
      <c r="C13" s="60"/>
      <c r="D13" s="60"/>
      <c r="E13" s="60"/>
      <c r="F13" s="61"/>
      <c r="G13" s="61"/>
      <c r="H13" s="98"/>
      <c r="I13" s="99">
        <f t="shared" si="4"/>
        <v>365</v>
      </c>
      <c r="J13" s="61"/>
      <c r="K13" s="62"/>
      <c r="L13" s="100">
        <f t="shared" si="5"/>
        <v>0</v>
      </c>
      <c r="M13" s="100">
        <f t="shared" si="6"/>
        <v>0</v>
      </c>
      <c r="N13" s="62"/>
      <c r="O13" s="62"/>
      <c r="P13" s="62"/>
      <c r="Q13" s="100">
        <f t="shared" si="0"/>
        <v>0</v>
      </c>
      <c r="R13" s="100">
        <f t="shared" si="1"/>
        <v>0</v>
      </c>
      <c r="T13" s="97">
        <f t="shared" si="2"/>
        <v>0</v>
      </c>
      <c r="U13" s="97">
        <f t="shared" si="3"/>
        <v>0</v>
      </c>
      <c r="W13" s="190" t="s">
        <v>209</v>
      </c>
      <c r="X13" s="190" t="s">
        <v>210</v>
      </c>
      <c r="Y13" s="190" t="s">
        <v>211</v>
      </c>
    </row>
    <row r="14" spans="1:25" s="40" customFormat="1" ht="15" customHeight="1" x14ac:dyDescent="0.2">
      <c r="A14" s="90">
        <v>14</v>
      </c>
      <c r="B14" s="59"/>
      <c r="C14" s="60"/>
      <c r="D14" s="60"/>
      <c r="E14" s="60"/>
      <c r="F14" s="61"/>
      <c r="G14" s="61"/>
      <c r="H14" s="98"/>
      <c r="I14" s="99">
        <f t="shared" si="4"/>
        <v>365</v>
      </c>
      <c r="J14" s="61"/>
      <c r="K14" s="62"/>
      <c r="L14" s="100">
        <f t="shared" si="5"/>
        <v>0</v>
      </c>
      <c r="M14" s="100">
        <f t="shared" si="6"/>
        <v>0</v>
      </c>
      <c r="N14" s="62"/>
      <c r="O14" s="62"/>
      <c r="P14" s="62"/>
      <c r="Q14" s="100">
        <f t="shared" si="0"/>
        <v>0</v>
      </c>
      <c r="R14" s="100">
        <f t="shared" si="1"/>
        <v>0</v>
      </c>
      <c r="T14" s="97">
        <f t="shared" si="2"/>
        <v>0</v>
      </c>
      <c r="U14" s="97">
        <f t="shared" si="3"/>
        <v>0</v>
      </c>
      <c r="W14" s="190" t="s">
        <v>209</v>
      </c>
      <c r="X14" s="190" t="s">
        <v>210</v>
      </c>
      <c r="Y14" s="190" t="s">
        <v>211</v>
      </c>
    </row>
    <row r="15" spans="1:25" s="40" customFormat="1" ht="15" customHeight="1" x14ac:dyDescent="0.2">
      <c r="A15" s="90">
        <v>15</v>
      </c>
      <c r="B15" s="59"/>
      <c r="C15" s="60"/>
      <c r="D15" s="60"/>
      <c r="E15" s="60"/>
      <c r="F15" s="61"/>
      <c r="G15" s="61"/>
      <c r="H15" s="98"/>
      <c r="I15" s="99">
        <f t="shared" si="4"/>
        <v>365</v>
      </c>
      <c r="J15" s="61"/>
      <c r="K15" s="62"/>
      <c r="L15" s="100">
        <f t="shared" si="5"/>
        <v>0</v>
      </c>
      <c r="M15" s="100">
        <f t="shared" si="6"/>
        <v>0</v>
      </c>
      <c r="N15" s="62"/>
      <c r="O15" s="62"/>
      <c r="P15" s="62"/>
      <c r="Q15" s="100">
        <f t="shared" si="0"/>
        <v>0</v>
      </c>
      <c r="R15" s="100">
        <f t="shared" si="1"/>
        <v>0</v>
      </c>
      <c r="T15" s="97">
        <f t="shared" si="2"/>
        <v>0</v>
      </c>
      <c r="U15" s="97">
        <f t="shared" si="3"/>
        <v>0</v>
      </c>
      <c r="W15" s="190" t="s">
        <v>209</v>
      </c>
      <c r="X15" s="190" t="s">
        <v>210</v>
      </c>
      <c r="Y15" s="190" t="s">
        <v>211</v>
      </c>
    </row>
    <row r="16" spans="1:25" s="40" customFormat="1" ht="15" customHeight="1" x14ac:dyDescent="0.2">
      <c r="A16" s="90">
        <v>16</v>
      </c>
      <c r="B16" s="59"/>
      <c r="C16" s="60"/>
      <c r="D16" s="60"/>
      <c r="E16" s="60"/>
      <c r="F16" s="61"/>
      <c r="G16" s="61"/>
      <c r="H16" s="98"/>
      <c r="I16" s="99">
        <f t="shared" si="4"/>
        <v>365</v>
      </c>
      <c r="J16" s="61"/>
      <c r="K16" s="62"/>
      <c r="L16" s="100">
        <f t="shared" si="5"/>
        <v>0</v>
      </c>
      <c r="M16" s="100">
        <f t="shared" si="6"/>
        <v>0</v>
      </c>
      <c r="N16" s="62"/>
      <c r="O16" s="62"/>
      <c r="P16" s="62"/>
      <c r="Q16" s="100">
        <f t="shared" si="0"/>
        <v>0</v>
      </c>
      <c r="R16" s="100">
        <f t="shared" si="1"/>
        <v>0</v>
      </c>
      <c r="T16" s="97">
        <f t="shared" si="2"/>
        <v>0</v>
      </c>
      <c r="U16" s="97">
        <f t="shared" si="3"/>
        <v>0</v>
      </c>
      <c r="W16" s="190" t="s">
        <v>209</v>
      </c>
      <c r="X16" s="190" t="s">
        <v>210</v>
      </c>
      <c r="Y16" s="190" t="s">
        <v>211</v>
      </c>
    </row>
    <row r="17" spans="1:25" s="40" customFormat="1" ht="15" customHeight="1" x14ac:dyDescent="0.2">
      <c r="A17" s="90">
        <v>17</v>
      </c>
      <c r="B17" s="59"/>
      <c r="C17" s="60"/>
      <c r="D17" s="60"/>
      <c r="E17" s="60"/>
      <c r="F17" s="61"/>
      <c r="G17" s="61"/>
      <c r="H17" s="98"/>
      <c r="I17" s="99">
        <f t="shared" si="4"/>
        <v>365</v>
      </c>
      <c r="J17" s="61"/>
      <c r="K17" s="62"/>
      <c r="L17" s="100">
        <f t="shared" si="5"/>
        <v>0</v>
      </c>
      <c r="M17" s="100">
        <f t="shared" si="6"/>
        <v>0</v>
      </c>
      <c r="N17" s="62"/>
      <c r="O17" s="62"/>
      <c r="P17" s="62"/>
      <c r="Q17" s="100">
        <f t="shared" si="0"/>
        <v>0</v>
      </c>
      <c r="R17" s="100">
        <f t="shared" si="1"/>
        <v>0</v>
      </c>
      <c r="T17" s="97">
        <f t="shared" si="2"/>
        <v>0</v>
      </c>
      <c r="U17" s="97">
        <f t="shared" si="3"/>
        <v>0</v>
      </c>
      <c r="W17" s="190" t="s">
        <v>209</v>
      </c>
      <c r="X17" s="190" t="s">
        <v>210</v>
      </c>
      <c r="Y17" s="190" t="s">
        <v>211</v>
      </c>
    </row>
    <row r="18" spans="1:25" s="40" customFormat="1" ht="15" customHeight="1" x14ac:dyDescent="0.2">
      <c r="A18" s="90">
        <v>18</v>
      </c>
      <c r="B18" s="59"/>
      <c r="C18" s="60"/>
      <c r="D18" s="60"/>
      <c r="E18" s="60"/>
      <c r="F18" s="61"/>
      <c r="G18" s="61"/>
      <c r="H18" s="98"/>
      <c r="I18" s="99">
        <f t="shared" si="4"/>
        <v>365</v>
      </c>
      <c r="J18" s="61"/>
      <c r="K18" s="62"/>
      <c r="L18" s="100">
        <f t="shared" si="5"/>
        <v>0</v>
      </c>
      <c r="M18" s="100">
        <f t="shared" si="6"/>
        <v>0</v>
      </c>
      <c r="N18" s="62"/>
      <c r="O18" s="62"/>
      <c r="P18" s="62"/>
      <c r="Q18" s="100">
        <f t="shared" si="0"/>
        <v>0</v>
      </c>
      <c r="R18" s="100">
        <f t="shared" si="1"/>
        <v>0</v>
      </c>
      <c r="T18" s="97">
        <f t="shared" si="2"/>
        <v>0</v>
      </c>
      <c r="U18" s="97">
        <f t="shared" si="3"/>
        <v>0</v>
      </c>
      <c r="W18" s="190" t="s">
        <v>209</v>
      </c>
      <c r="X18" s="190" t="s">
        <v>210</v>
      </c>
      <c r="Y18" s="190" t="s">
        <v>211</v>
      </c>
    </row>
    <row r="19" spans="1:25" s="40" customFormat="1" ht="15" customHeight="1" x14ac:dyDescent="0.2">
      <c r="A19" s="90">
        <v>19</v>
      </c>
      <c r="B19" s="59"/>
      <c r="C19" s="60"/>
      <c r="D19" s="60"/>
      <c r="E19" s="60"/>
      <c r="F19" s="61"/>
      <c r="G19" s="61"/>
      <c r="H19" s="98"/>
      <c r="I19" s="99">
        <f t="shared" si="4"/>
        <v>365</v>
      </c>
      <c r="J19" s="61"/>
      <c r="K19" s="62"/>
      <c r="L19" s="100">
        <f t="shared" si="5"/>
        <v>0</v>
      </c>
      <c r="M19" s="100">
        <f t="shared" si="6"/>
        <v>0</v>
      </c>
      <c r="N19" s="62"/>
      <c r="O19" s="62"/>
      <c r="P19" s="62"/>
      <c r="Q19" s="100">
        <f t="shared" si="0"/>
        <v>0</v>
      </c>
      <c r="R19" s="100">
        <f t="shared" si="1"/>
        <v>0</v>
      </c>
      <c r="T19" s="97">
        <f t="shared" si="2"/>
        <v>0</v>
      </c>
      <c r="U19" s="97">
        <f t="shared" si="3"/>
        <v>0</v>
      </c>
      <c r="W19" s="190" t="s">
        <v>209</v>
      </c>
      <c r="X19" s="190" t="s">
        <v>210</v>
      </c>
      <c r="Y19" s="190" t="s">
        <v>211</v>
      </c>
    </row>
    <row r="20" spans="1:25" s="40" customFormat="1" ht="15" customHeight="1" x14ac:dyDescent="0.2">
      <c r="A20" s="90">
        <v>20</v>
      </c>
      <c r="B20" s="59"/>
      <c r="C20" s="60"/>
      <c r="D20" s="60"/>
      <c r="E20" s="60"/>
      <c r="F20" s="61"/>
      <c r="G20" s="61"/>
      <c r="H20" s="98"/>
      <c r="I20" s="99">
        <f t="shared" si="4"/>
        <v>365</v>
      </c>
      <c r="J20" s="61"/>
      <c r="K20" s="62"/>
      <c r="L20" s="100">
        <f t="shared" si="5"/>
        <v>0</v>
      </c>
      <c r="M20" s="100">
        <f t="shared" si="6"/>
        <v>0</v>
      </c>
      <c r="N20" s="62"/>
      <c r="O20" s="62"/>
      <c r="P20" s="62"/>
      <c r="Q20" s="100">
        <f t="shared" si="0"/>
        <v>0</v>
      </c>
      <c r="R20" s="100">
        <f t="shared" si="1"/>
        <v>0</v>
      </c>
      <c r="T20" s="97">
        <f t="shared" si="2"/>
        <v>0</v>
      </c>
      <c r="U20" s="97">
        <f t="shared" si="3"/>
        <v>0</v>
      </c>
      <c r="W20" s="190" t="s">
        <v>209</v>
      </c>
      <c r="X20" s="190" t="s">
        <v>210</v>
      </c>
      <c r="Y20" s="190" t="s">
        <v>211</v>
      </c>
    </row>
    <row r="21" spans="1:25" s="40" customFormat="1" ht="15" customHeight="1" x14ac:dyDescent="0.2">
      <c r="A21" s="90">
        <v>21</v>
      </c>
      <c r="B21" s="59"/>
      <c r="C21" s="60"/>
      <c r="D21" s="60"/>
      <c r="E21" s="60"/>
      <c r="F21" s="61"/>
      <c r="G21" s="61"/>
      <c r="H21" s="98"/>
      <c r="I21" s="99">
        <f t="shared" si="4"/>
        <v>365</v>
      </c>
      <c r="J21" s="61"/>
      <c r="K21" s="62"/>
      <c r="L21" s="100">
        <f t="shared" si="5"/>
        <v>0</v>
      </c>
      <c r="M21" s="100">
        <f t="shared" si="6"/>
        <v>0</v>
      </c>
      <c r="N21" s="62"/>
      <c r="O21" s="62"/>
      <c r="P21" s="62"/>
      <c r="Q21" s="100">
        <f t="shared" si="0"/>
        <v>0</v>
      </c>
      <c r="R21" s="100">
        <f t="shared" si="1"/>
        <v>0</v>
      </c>
      <c r="T21" s="97">
        <f t="shared" si="2"/>
        <v>0</v>
      </c>
      <c r="U21" s="97">
        <f t="shared" si="3"/>
        <v>0</v>
      </c>
      <c r="W21" s="190" t="s">
        <v>209</v>
      </c>
      <c r="X21" s="190" t="s">
        <v>210</v>
      </c>
      <c r="Y21" s="190" t="s">
        <v>211</v>
      </c>
    </row>
    <row r="22" spans="1:25" s="40" customFormat="1" ht="15" customHeight="1" x14ac:dyDescent="0.2">
      <c r="A22" s="90">
        <v>22</v>
      </c>
      <c r="B22" s="59"/>
      <c r="C22" s="60"/>
      <c r="D22" s="60"/>
      <c r="E22" s="60"/>
      <c r="F22" s="61"/>
      <c r="G22" s="61"/>
      <c r="H22" s="98"/>
      <c r="I22" s="99">
        <f t="shared" si="4"/>
        <v>365</v>
      </c>
      <c r="J22" s="61"/>
      <c r="K22" s="62"/>
      <c r="L22" s="100">
        <f t="shared" si="5"/>
        <v>0</v>
      </c>
      <c r="M22" s="100">
        <f t="shared" si="6"/>
        <v>0</v>
      </c>
      <c r="N22" s="62"/>
      <c r="O22" s="62"/>
      <c r="P22" s="62"/>
      <c r="Q22" s="100">
        <f t="shared" si="0"/>
        <v>0</v>
      </c>
      <c r="R22" s="100">
        <f t="shared" si="1"/>
        <v>0</v>
      </c>
      <c r="T22" s="97">
        <f t="shared" si="2"/>
        <v>0</v>
      </c>
      <c r="U22" s="97">
        <f t="shared" si="3"/>
        <v>0</v>
      </c>
      <c r="W22" s="190" t="s">
        <v>209</v>
      </c>
      <c r="X22" s="190" t="s">
        <v>210</v>
      </c>
      <c r="Y22" s="190" t="s">
        <v>211</v>
      </c>
    </row>
    <row r="23" spans="1:25" s="40" customFormat="1" ht="15" customHeight="1" x14ac:dyDescent="0.2">
      <c r="A23" s="90">
        <v>23</v>
      </c>
      <c r="B23" s="59"/>
      <c r="C23" s="60"/>
      <c r="D23" s="60"/>
      <c r="E23" s="60"/>
      <c r="F23" s="61"/>
      <c r="G23" s="61"/>
      <c r="H23" s="98"/>
      <c r="I23" s="99">
        <f t="shared" si="4"/>
        <v>365</v>
      </c>
      <c r="J23" s="61"/>
      <c r="K23" s="62"/>
      <c r="L23" s="100">
        <f t="shared" si="5"/>
        <v>0</v>
      </c>
      <c r="M23" s="100">
        <f t="shared" si="6"/>
        <v>0</v>
      </c>
      <c r="N23" s="62"/>
      <c r="O23" s="62"/>
      <c r="P23" s="62"/>
      <c r="Q23" s="100">
        <f t="shared" si="0"/>
        <v>0</v>
      </c>
      <c r="R23" s="100">
        <f t="shared" si="1"/>
        <v>0</v>
      </c>
      <c r="T23" s="97">
        <f t="shared" si="2"/>
        <v>0</v>
      </c>
      <c r="U23" s="97">
        <f t="shared" si="3"/>
        <v>0</v>
      </c>
      <c r="W23" s="190" t="s">
        <v>209</v>
      </c>
      <c r="X23" s="190" t="s">
        <v>210</v>
      </c>
      <c r="Y23" s="190" t="s">
        <v>211</v>
      </c>
    </row>
    <row r="24" spans="1:25" s="40" customFormat="1" ht="15" customHeight="1" x14ac:dyDescent="0.2">
      <c r="A24" s="90">
        <v>24</v>
      </c>
      <c r="B24" s="59"/>
      <c r="C24" s="60"/>
      <c r="D24" s="60"/>
      <c r="E24" s="60"/>
      <c r="F24" s="61"/>
      <c r="G24" s="61"/>
      <c r="H24" s="98"/>
      <c r="I24" s="99">
        <f t="shared" si="4"/>
        <v>365</v>
      </c>
      <c r="J24" s="61"/>
      <c r="K24" s="62"/>
      <c r="L24" s="100">
        <f t="shared" si="5"/>
        <v>0</v>
      </c>
      <c r="M24" s="100">
        <f t="shared" si="6"/>
        <v>0</v>
      </c>
      <c r="N24" s="62"/>
      <c r="O24" s="62"/>
      <c r="P24" s="62"/>
      <c r="Q24" s="100">
        <f t="shared" si="0"/>
        <v>0</v>
      </c>
      <c r="R24" s="100">
        <f t="shared" si="1"/>
        <v>0</v>
      </c>
      <c r="T24" s="97">
        <f t="shared" si="2"/>
        <v>0</v>
      </c>
      <c r="U24" s="97">
        <f t="shared" si="3"/>
        <v>0</v>
      </c>
      <c r="W24" s="190" t="s">
        <v>209</v>
      </c>
      <c r="X24" s="190" t="s">
        <v>210</v>
      </c>
      <c r="Y24" s="190" t="s">
        <v>211</v>
      </c>
    </row>
    <row r="25" spans="1:25" s="40" customFormat="1" ht="15" customHeight="1" x14ac:dyDescent="0.2">
      <c r="A25" s="90">
        <v>25</v>
      </c>
      <c r="B25" s="59"/>
      <c r="C25" s="60"/>
      <c r="D25" s="60"/>
      <c r="E25" s="60"/>
      <c r="F25" s="61"/>
      <c r="G25" s="61"/>
      <c r="H25" s="98"/>
      <c r="I25" s="99">
        <f t="shared" si="4"/>
        <v>365</v>
      </c>
      <c r="J25" s="61"/>
      <c r="K25" s="62"/>
      <c r="L25" s="100">
        <f t="shared" si="5"/>
        <v>0</v>
      </c>
      <c r="M25" s="100">
        <f t="shared" si="6"/>
        <v>0</v>
      </c>
      <c r="N25" s="62"/>
      <c r="O25" s="62"/>
      <c r="P25" s="62"/>
      <c r="Q25" s="100">
        <f t="shared" si="0"/>
        <v>0</v>
      </c>
      <c r="R25" s="100">
        <f t="shared" si="1"/>
        <v>0</v>
      </c>
      <c r="T25" s="97">
        <f t="shared" si="2"/>
        <v>0</v>
      </c>
      <c r="U25" s="97">
        <f t="shared" si="3"/>
        <v>0</v>
      </c>
      <c r="W25" s="190" t="s">
        <v>209</v>
      </c>
      <c r="X25" s="190" t="s">
        <v>210</v>
      </c>
      <c r="Y25" s="190" t="s">
        <v>211</v>
      </c>
    </row>
    <row r="26" spans="1:25" s="40" customFormat="1" ht="15" customHeight="1" x14ac:dyDescent="0.2">
      <c r="A26" s="90">
        <v>26</v>
      </c>
      <c r="B26" s="59"/>
      <c r="C26" s="60"/>
      <c r="D26" s="60"/>
      <c r="E26" s="60"/>
      <c r="F26" s="61"/>
      <c r="G26" s="61"/>
      <c r="H26" s="98"/>
      <c r="I26" s="99">
        <f t="shared" si="4"/>
        <v>365</v>
      </c>
      <c r="J26" s="61"/>
      <c r="K26" s="62"/>
      <c r="L26" s="100">
        <f t="shared" si="5"/>
        <v>0</v>
      </c>
      <c r="M26" s="100">
        <f t="shared" si="6"/>
        <v>0</v>
      </c>
      <c r="N26" s="62"/>
      <c r="O26" s="62"/>
      <c r="P26" s="62"/>
      <c r="Q26" s="100">
        <f t="shared" si="0"/>
        <v>0</v>
      </c>
      <c r="R26" s="100">
        <f t="shared" si="1"/>
        <v>0</v>
      </c>
      <c r="T26" s="97">
        <f t="shared" si="2"/>
        <v>0</v>
      </c>
      <c r="U26" s="97">
        <f t="shared" si="3"/>
        <v>0</v>
      </c>
      <c r="W26" s="190" t="s">
        <v>209</v>
      </c>
      <c r="X26" s="190" t="s">
        <v>210</v>
      </c>
      <c r="Y26" s="190" t="s">
        <v>211</v>
      </c>
    </row>
    <row r="27" spans="1:25" s="40" customFormat="1" ht="15" customHeight="1" x14ac:dyDescent="0.2">
      <c r="A27" s="90">
        <v>27</v>
      </c>
      <c r="B27" s="59"/>
      <c r="C27" s="60"/>
      <c r="D27" s="60"/>
      <c r="E27" s="60"/>
      <c r="F27" s="61"/>
      <c r="G27" s="61"/>
      <c r="H27" s="98"/>
      <c r="I27" s="99">
        <f t="shared" si="4"/>
        <v>365</v>
      </c>
      <c r="J27" s="61"/>
      <c r="K27" s="62"/>
      <c r="L27" s="100">
        <f t="shared" si="5"/>
        <v>0</v>
      </c>
      <c r="M27" s="100">
        <f t="shared" si="6"/>
        <v>0</v>
      </c>
      <c r="N27" s="62"/>
      <c r="O27" s="62"/>
      <c r="P27" s="62"/>
      <c r="Q27" s="100">
        <f t="shared" si="0"/>
        <v>0</v>
      </c>
      <c r="R27" s="100">
        <f t="shared" si="1"/>
        <v>0</v>
      </c>
      <c r="T27" s="97">
        <f t="shared" si="2"/>
        <v>0</v>
      </c>
      <c r="U27" s="97">
        <f t="shared" si="3"/>
        <v>0</v>
      </c>
      <c r="W27" s="190" t="s">
        <v>209</v>
      </c>
      <c r="X27" s="190" t="s">
        <v>210</v>
      </c>
      <c r="Y27" s="190" t="s">
        <v>211</v>
      </c>
    </row>
    <row r="28" spans="1:25" s="40" customFormat="1" ht="15" customHeight="1" x14ac:dyDescent="0.2">
      <c r="A28" s="90">
        <v>28</v>
      </c>
      <c r="B28" s="59"/>
      <c r="C28" s="60"/>
      <c r="D28" s="60"/>
      <c r="E28" s="60"/>
      <c r="F28" s="61"/>
      <c r="G28" s="61"/>
      <c r="H28" s="98"/>
      <c r="I28" s="99">
        <f t="shared" si="4"/>
        <v>365</v>
      </c>
      <c r="J28" s="61"/>
      <c r="K28" s="62"/>
      <c r="L28" s="100">
        <f t="shared" si="5"/>
        <v>0</v>
      </c>
      <c r="M28" s="100">
        <f t="shared" si="6"/>
        <v>0</v>
      </c>
      <c r="N28" s="62"/>
      <c r="O28" s="62"/>
      <c r="P28" s="62"/>
      <c r="Q28" s="100">
        <f t="shared" si="0"/>
        <v>0</v>
      </c>
      <c r="R28" s="100">
        <f t="shared" si="1"/>
        <v>0</v>
      </c>
      <c r="T28" s="97">
        <f t="shared" si="2"/>
        <v>0</v>
      </c>
      <c r="U28" s="97">
        <f t="shared" si="3"/>
        <v>0</v>
      </c>
      <c r="W28" s="190" t="s">
        <v>209</v>
      </c>
      <c r="X28" s="190" t="s">
        <v>210</v>
      </c>
      <c r="Y28" s="190" t="s">
        <v>211</v>
      </c>
    </row>
    <row r="29" spans="1:25" s="40" customFormat="1" ht="15" customHeight="1" x14ac:dyDescent="0.2">
      <c r="A29" s="90">
        <v>29</v>
      </c>
      <c r="B29" s="59"/>
      <c r="C29" s="60"/>
      <c r="D29" s="60"/>
      <c r="E29" s="60"/>
      <c r="F29" s="61"/>
      <c r="G29" s="61"/>
      <c r="H29" s="98"/>
      <c r="I29" s="99">
        <f t="shared" si="4"/>
        <v>365</v>
      </c>
      <c r="J29" s="61"/>
      <c r="K29" s="62"/>
      <c r="L29" s="100">
        <f t="shared" si="5"/>
        <v>0</v>
      </c>
      <c r="M29" s="100">
        <f t="shared" si="6"/>
        <v>0</v>
      </c>
      <c r="N29" s="62"/>
      <c r="O29" s="62"/>
      <c r="P29" s="62"/>
      <c r="Q29" s="100">
        <f t="shared" si="0"/>
        <v>0</v>
      </c>
      <c r="R29" s="100">
        <f t="shared" si="1"/>
        <v>0</v>
      </c>
      <c r="T29" s="97">
        <f t="shared" si="2"/>
        <v>0</v>
      </c>
      <c r="U29" s="97">
        <f t="shared" si="3"/>
        <v>0</v>
      </c>
      <c r="W29" s="190" t="s">
        <v>209</v>
      </c>
      <c r="X29" s="190" t="s">
        <v>210</v>
      </c>
      <c r="Y29" s="190" t="s">
        <v>211</v>
      </c>
    </row>
    <row r="30" spans="1:25" s="40" customFormat="1" ht="15" customHeight="1" x14ac:dyDescent="0.2">
      <c r="A30" s="90">
        <v>30</v>
      </c>
      <c r="B30" s="59"/>
      <c r="C30" s="60"/>
      <c r="D30" s="60"/>
      <c r="E30" s="60"/>
      <c r="F30" s="61"/>
      <c r="G30" s="61"/>
      <c r="H30" s="98"/>
      <c r="I30" s="99">
        <f t="shared" si="4"/>
        <v>365</v>
      </c>
      <c r="J30" s="61"/>
      <c r="K30" s="62"/>
      <c r="L30" s="100">
        <f t="shared" si="5"/>
        <v>0</v>
      </c>
      <c r="M30" s="100">
        <f t="shared" si="6"/>
        <v>0</v>
      </c>
      <c r="N30" s="62"/>
      <c r="O30" s="62"/>
      <c r="P30" s="62"/>
      <c r="Q30" s="100">
        <f t="shared" si="0"/>
        <v>0</v>
      </c>
      <c r="R30" s="100">
        <f t="shared" si="1"/>
        <v>0</v>
      </c>
      <c r="T30" s="97">
        <f t="shared" si="2"/>
        <v>0</v>
      </c>
      <c r="U30" s="97">
        <f t="shared" si="3"/>
        <v>0</v>
      </c>
      <c r="W30" s="190" t="s">
        <v>209</v>
      </c>
      <c r="X30" s="190" t="s">
        <v>210</v>
      </c>
      <c r="Y30" s="190" t="s">
        <v>211</v>
      </c>
    </row>
    <row r="31" spans="1:25" ht="15" customHeight="1" x14ac:dyDescent="0.25">
      <c r="A31" s="90">
        <v>31</v>
      </c>
      <c r="B31" s="59"/>
      <c r="C31" s="60"/>
      <c r="D31" s="60"/>
      <c r="E31" s="60"/>
      <c r="F31" s="61"/>
      <c r="G31" s="61"/>
      <c r="H31" s="98"/>
      <c r="I31" s="99">
        <f t="shared" si="4"/>
        <v>365</v>
      </c>
      <c r="J31" s="61"/>
      <c r="K31" s="62"/>
      <c r="L31" s="100">
        <f t="shared" si="5"/>
        <v>0</v>
      </c>
      <c r="M31" s="100">
        <f t="shared" si="6"/>
        <v>0</v>
      </c>
      <c r="N31" s="62"/>
      <c r="O31" s="62"/>
      <c r="P31" s="62"/>
      <c r="Q31" s="100">
        <f t="shared" si="0"/>
        <v>0</v>
      </c>
      <c r="R31" s="100">
        <f t="shared" si="1"/>
        <v>0</v>
      </c>
      <c r="T31" s="97">
        <f t="shared" si="2"/>
        <v>0</v>
      </c>
      <c r="U31" s="97">
        <f t="shared" si="3"/>
        <v>0</v>
      </c>
      <c r="W31" s="190" t="s">
        <v>209</v>
      </c>
      <c r="X31" s="190" t="s">
        <v>210</v>
      </c>
      <c r="Y31" s="190" t="s">
        <v>211</v>
      </c>
    </row>
    <row r="32" spans="1:25" ht="15" customHeight="1" x14ac:dyDescent="0.25">
      <c r="A32" s="90">
        <v>32</v>
      </c>
      <c r="B32" s="59"/>
      <c r="C32" s="60"/>
      <c r="D32" s="60"/>
      <c r="E32" s="60"/>
      <c r="F32" s="61"/>
      <c r="G32" s="61"/>
      <c r="H32" s="98"/>
      <c r="I32" s="99">
        <f t="shared" si="4"/>
        <v>365</v>
      </c>
      <c r="J32" s="61"/>
      <c r="K32" s="62"/>
      <c r="L32" s="100">
        <f t="shared" si="5"/>
        <v>0</v>
      </c>
      <c r="M32" s="100">
        <f t="shared" si="6"/>
        <v>0</v>
      </c>
      <c r="N32" s="62"/>
      <c r="O32" s="62"/>
      <c r="P32" s="62"/>
      <c r="Q32" s="100">
        <f t="shared" si="0"/>
        <v>0</v>
      </c>
      <c r="R32" s="100">
        <f t="shared" si="1"/>
        <v>0</v>
      </c>
      <c r="T32" s="97">
        <f t="shared" si="2"/>
        <v>0</v>
      </c>
      <c r="U32" s="97">
        <f t="shared" si="3"/>
        <v>0</v>
      </c>
      <c r="W32" s="190" t="s">
        <v>209</v>
      </c>
      <c r="X32" s="190" t="s">
        <v>210</v>
      </c>
      <c r="Y32" s="190" t="s">
        <v>211</v>
      </c>
    </row>
    <row r="33" spans="1:25" ht="15" customHeight="1" x14ac:dyDescent="0.25">
      <c r="A33" s="90">
        <v>33</v>
      </c>
      <c r="B33" s="59"/>
      <c r="C33" s="60"/>
      <c r="D33" s="60"/>
      <c r="E33" s="60"/>
      <c r="F33" s="61"/>
      <c r="G33" s="61"/>
      <c r="H33" s="98"/>
      <c r="I33" s="99">
        <f t="shared" si="4"/>
        <v>365</v>
      </c>
      <c r="J33" s="61"/>
      <c r="K33" s="62"/>
      <c r="L33" s="100">
        <f t="shared" si="5"/>
        <v>0</v>
      </c>
      <c r="M33" s="100">
        <f t="shared" si="6"/>
        <v>0</v>
      </c>
      <c r="N33" s="62"/>
      <c r="O33" s="62"/>
      <c r="P33" s="62"/>
      <c r="Q33" s="100">
        <f t="shared" si="0"/>
        <v>0</v>
      </c>
      <c r="R33" s="100">
        <f t="shared" si="1"/>
        <v>0</v>
      </c>
      <c r="T33" s="97">
        <f t="shared" si="2"/>
        <v>0</v>
      </c>
      <c r="U33" s="97">
        <f t="shared" si="3"/>
        <v>0</v>
      </c>
      <c r="W33" s="190" t="s">
        <v>209</v>
      </c>
      <c r="X33" s="190" t="s">
        <v>210</v>
      </c>
      <c r="Y33" s="190" t="s">
        <v>211</v>
      </c>
    </row>
    <row r="34" spans="1:25" ht="15" customHeight="1" x14ac:dyDescent="0.25">
      <c r="A34" s="90">
        <v>34</v>
      </c>
      <c r="B34" s="59"/>
      <c r="C34" s="60"/>
      <c r="D34" s="60"/>
      <c r="E34" s="60"/>
      <c r="F34" s="61"/>
      <c r="G34" s="61"/>
      <c r="H34" s="98"/>
      <c r="I34" s="99">
        <f t="shared" si="4"/>
        <v>365</v>
      </c>
      <c r="J34" s="61"/>
      <c r="K34" s="62"/>
      <c r="L34" s="100">
        <f t="shared" si="5"/>
        <v>0</v>
      </c>
      <c r="M34" s="100">
        <f t="shared" si="6"/>
        <v>0</v>
      </c>
      <c r="N34" s="62"/>
      <c r="O34" s="62"/>
      <c r="P34" s="62"/>
      <c r="Q34" s="100">
        <f t="shared" si="0"/>
        <v>0</v>
      </c>
      <c r="R34" s="100">
        <f t="shared" si="1"/>
        <v>0</v>
      </c>
      <c r="T34" s="97">
        <f t="shared" si="2"/>
        <v>0</v>
      </c>
      <c r="U34" s="97">
        <f t="shared" si="3"/>
        <v>0</v>
      </c>
      <c r="W34" s="190" t="s">
        <v>209</v>
      </c>
      <c r="X34" s="190" t="s">
        <v>210</v>
      </c>
      <c r="Y34" s="190" t="s">
        <v>211</v>
      </c>
    </row>
    <row r="35" spans="1:25" ht="15" customHeight="1" x14ac:dyDescent="0.25">
      <c r="A35" s="90">
        <v>35</v>
      </c>
      <c r="B35" s="59"/>
      <c r="C35" s="60"/>
      <c r="D35" s="60"/>
      <c r="E35" s="60"/>
      <c r="F35" s="61"/>
      <c r="G35" s="61"/>
      <c r="H35" s="98"/>
      <c r="I35" s="99">
        <f t="shared" si="4"/>
        <v>365</v>
      </c>
      <c r="J35" s="61"/>
      <c r="K35" s="62"/>
      <c r="L35" s="100">
        <f t="shared" si="5"/>
        <v>0</v>
      </c>
      <c r="M35" s="100">
        <f t="shared" si="6"/>
        <v>0</v>
      </c>
      <c r="N35" s="62"/>
      <c r="O35" s="62"/>
      <c r="P35" s="62"/>
      <c r="Q35" s="100">
        <f t="shared" si="0"/>
        <v>0</v>
      </c>
      <c r="R35" s="100">
        <f t="shared" si="1"/>
        <v>0</v>
      </c>
      <c r="T35" s="97">
        <f t="shared" si="2"/>
        <v>0</v>
      </c>
      <c r="U35" s="97">
        <f t="shared" si="3"/>
        <v>0</v>
      </c>
      <c r="W35" s="190" t="s">
        <v>209</v>
      </c>
      <c r="X35" s="190" t="s">
        <v>210</v>
      </c>
      <c r="Y35" s="190" t="s">
        <v>211</v>
      </c>
    </row>
    <row r="36" spans="1:25" ht="15" customHeight="1" x14ac:dyDescent="0.25">
      <c r="A36" s="90">
        <v>36</v>
      </c>
      <c r="B36" s="59"/>
      <c r="C36" s="60"/>
      <c r="D36" s="60"/>
      <c r="E36" s="60"/>
      <c r="F36" s="61"/>
      <c r="G36" s="61"/>
      <c r="H36" s="98"/>
      <c r="I36" s="99">
        <f t="shared" si="4"/>
        <v>365</v>
      </c>
      <c r="J36" s="61"/>
      <c r="K36" s="62"/>
      <c r="L36" s="100">
        <f t="shared" si="5"/>
        <v>0</v>
      </c>
      <c r="M36" s="100">
        <f t="shared" si="6"/>
        <v>0</v>
      </c>
      <c r="N36" s="62"/>
      <c r="O36" s="62"/>
      <c r="P36" s="62"/>
      <c r="Q36" s="100">
        <f t="shared" si="0"/>
        <v>0</v>
      </c>
      <c r="R36" s="100">
        <f t="shared" si="1"/>
        <v>0</v>
      </c>
      <c r="T36" s="97">
        <f t="shared" si="2"/>
        <v>0</v>
      </c>
      <c r="U36" s="97">
        <f t="shared" si="3"/>
        <v>0</v>
      </c>
      <c r="W36" s="190" t="s">
        <v>209</v>
      </c>
      <c r="X36" s="190" t="s">
        <v>210</v>
      </c>
      <c r="Y36" s="190" t="s">
        <v>211</v>
      </c>
    </row>
    <row r="37" spans="1:25" ht="15" customHeight="1" x14ac:dyDescent="0.25">
      <c r="A37" s="90">
        <v>37</v>
      </c>
      <c r="B37" s="59"/>
      <c r="C37" s="60"/>
      <c r="D37" s="60"/>
      <c r="E37" s="60"/>
      <c r="F37" s="61"/>
      <c r="G37" s="61"/>
      <c r="H37" s="98"/>
      <c r="I37" s="99">
        <f t="shared" si="4"/>
        <v>365</v>
      </c>
      <c r="J37" s="61"/>
      <c r="K37" s="62"/>
      <c r="L37" s="100">
        <f t="shared" si="5"/>
        <v>0</v>
      </c>
      <c r="M37" s="100">
        <f t="shared" si="6"/>
        <v>0</v>
      </c>
      <c r="N37" s="62"/>
      <c r="O37" s="62"/>
      <c r="P37" s="62"/>
      <c r="Q37" s="100">
        <f t="shared" si="0"/>
        <v>0</v>
      </c>
      <c r="R37" s="100">
        <f t="shared" si="1"/>
        <v>0</v>
      </c>
      <c r="T37" s="97">
        <f t="shared" si="2"/>
        <v>0</v>
      </c>
      <c r="U37" s="97">
        <f t="shared" si="3"/>
        <v>0</v>
      </c>
      <c r="W37" s="190" t="s">
        <v>209</v>
      </c>
      <c r="X37" s="190" t="s">
        <v>210</v>
      </c>
      <c r="Y37" s="190" t="s">
        <v>211</v>
      </c>
    </row>
    <row r="38" spans="1:25" ht="15" customHeight="1" x14ac:dyDescent="0.25">
      <c r="A38" s="90">
        <v>38</v>
      </c>
      <c r="B38" s="59"/>
      <c r="C38" s="60"/>
      <c r="D38" s="60"/>
      <c r="E38" s="60"/>
      <c r="F38" s="61"/>
      <c r="G38" s="61"/>
      <c r="H38" s="98"/>
      <c r="I38" s="99">
        <f t="shared" si="4"/>
        <v>365</v>
      </c>
      <c r="J38" s="61"/>
      <c r="K38" s="62"/>
      <c r="L38" s="100">
        <f t="shared" si="5"/>
        <v>0</v>
      </c>
      <c r="M38" s="100">
        <f t="shared" si="6"/>
        <v>0</v>
      </c>
      <c r="N38" s="62"/>
      <c r="O38" s="62"/>
      <c r="P38" s="62"/>
      <c r="Q38" s="100">
        <f t="shared" si="0"/>
        <v>0</v>
      </c>
      <c r="R38" s="100">
        <f t="shared" si="1"/>
        <v>0</v>
      </c>
      <c r="T38" s="97">
        <f t="shared" si="2"/>
        <v>0</v>
      </c>
      <c r="U38" s="97">
        <f t="shared" si="3"/>
        <v>0</v>
      </c>
      <c r="W38" s="190" t="s">
        <v>209</v>
      </c>
      <c r="X38" s="190" t="s">
        <v>210</v>
      </c>
      <c r="Y38" s="190" t="s">
        <v>211</v>
      </c>
    </row>
    <row r="39" spans="1:25" ht="15" customHeight="1" x14ac:dyDescent="0.25">
      <c r="A39" s="90">
        <v>39</v>
      </c>
      <c r="B39" s="59"/>
      <c r="C39" s="60"/>
      <c r="D39" s="60"/>
      <c r="E39" s="60"/>
      <c r="F39" s="61"/>
      <c r="G39" s="61"/>
      <c r="H39" s="98"/>
      <c r="I39" s="99">
        <f t="shared" si="4"/>
        <v>365</v>
      </c>
      <c r="J39" s="61"/>
      <c r="K39" s="62"/>
      <c r="L39" s="100">
        <f t="shared" si="5"/>
        <v>0</v>
      </c>
      <c r="M39" s="100">
        <f t="shared" si="6"/>
        <v>0</v>
      </c>
      <c r="N39" s="62"/>
      <c r="O39" s="62"/>
      <c r="P39" s="62"/>
      <c r="Q39" s="100">
        <f t="shared" si="0"/>
        <v>0</v>
      </c>
      <c r="R39" s="100">
        <f t="shared" si="1"/>
        <v>0</v>
      </c>
      <c r="T39" s="97">
        <f t="shared" si="2"/>
        <v>0</v>
      </c>
      <c r="U39" s="97">
        <f t="shared" si="3"/>
        <v>0</v>
      </c>
      <c r="W39" s="190" t="s">
        <v>209</v>
      </c>
      <c r="X39" s="190" t="s">
        <v>210</v>
      </c>
      <c r="Y39" s="190" t="s">
        <v>211</v>
      </c>
    </row>
    <row r="40" spans="1:25" ht="15" customHeight="1" x14ac:dyDescent="0.25">
      <c r="A40" s="90">
        <v>40</v>
      </c>
      <c r="B40" s="59"/>
      <c r="C40" s="60"/>
      <c r="D40" s="60"/>
      <c r="E40" s="60"/>
      <c r="F40" s="61"/>
      <c r="G40" s="61"/>
      <c r="H40" s="98"/>
      <c r="I40" s="99">
        <f t="shared" si="4"/>
        <v>365</v>
      </c>
      <c r="J40" s="61"/>
      <c r="K40" s="62"/>
      <c r="L40" s="100">
        <f t="shared" si="5"/>
        <v>0</v>
      </c>
      <c r="M40" s="100">
        <f t="shared" si="6"/>
        <v>0</v>
      </c>
      <c r="N40" s="62"/>
      <c r="O40" s="62"/>
      <c r="P40" s="62"/>
      <c r="Q40" s="100">
        <f t="shared" si="0"/>
        <v>0</v>
      </c>
      <c r="R40" s="100">
        <f t="shared" si="1"/>
        <v>0</v>
      </c>
      <c r="T40" s="97">
        <f t="shared" si="2"/>
        <v>0</v>
      </c>
      <c r="U40" s="97">
        <f t="shared" si="3"/>
        <v>0</v>
      </c>
      <c r="W40" s="190" t="s">
        <v>209</v>
      </c>
      <c r="X40" s="190" t="s">
        <v>210</v>
      </c>
      <c r="Y40" s="190" t="s">
        <v>211</v>
      </c>
    </row>
    <row r="41" spans="1:25" ht="15" customHeight="1" x14ac:dyDescent="0.25">
      <c r="A41" s="90">
        <v>41</v>
      </c>
      <c r="B41" s="59"/>
      <c r="C41" s="60"/>
      <c r="D41" s="60"/>
      <c r="E41" s="60"/>
      <c r="F41" s="61"/>
      <c r="G41" s="61"/>
      <c r="H41" s="98"/>
      <c r="I41" s="99">
        <f t="shared" si="4"/>
        <v>365</v>
      </c>
      <c r="J41" s="61"/>
      <c r="K41" s="62"/>
      <c r="L41" s="100">
        <f t="shared" si="5"/>
        <v>0</v>
      </c>
      <c r="M41" s="100">
        <f t="shared" si="6"/>
        <v>0</v>
      </c>
      <c r="N41" s="62"/>
      <c r="O41" s="62"/>
      <c r="P41" s="62"/>
      <c r="Q41" s="100">
        <f t="shared" si="0"/>
        <v>0</v>
      </c>
      <c r="R41" s="100">
        <f t="shared" si="1"/>
        <v>0</v>
      </c>
      <c r="T41" s="97">
        <f t="shared" si="2"/>
        <v>0</v>
      </c>
      <c r="U41" s="97">
        <f t="shared" si="3"/>
        <v>0</v>
      </c>
      <c r="W41" s="190" t="s">
        <v>209</v>
      </c>
      <c r="X41" s="190" t="s">
        <v>210</v>
      </c>
      <c r="Y41" s="190" t="s">
        <v>211</v>
      </c>
    </row>
    <row r="42" spans="1:25" ht="15" customHeight="1" x14ac:dyDescent="0.25">
      <c r="A42" s="90">
        <v>42</v>
      </c>
      <c r="B42" s="59"/>
      <c r="C42" s="60"/>
      <c r="D42" s="60"/>
      <c r="E42" s="60"/>
      <c r="F42" s="61"/>
      <c r="G42" s="61"/>
      <c r="H42" s="98"/>
      <c r="I42" s="99">
        <f t="shared" si="4"/>
        <v>365</v>
      </c>
      <c r="J42" s="61"/>
      <c r="K42" s="62"/>
      <c r="L42" s="100">
        <f t="shared" si="5"/>
        <v>0</v>
      </c>
      <c r="M42" s="100">
        <f t="shared" si="6"/>
        <v>0</v>
      </c>
      <c r="N42" s="62"/>
      <c r="O42" s="62"/>
      <c r="P42" s="62"/>
      <c r="Q42" s="100">
        <f t="shared" si="0"/>
        <v>0</v>
      </c>
      <c r="R42" s="100">
        <f t="shared" si="1"/>
        <v>0</v>
      </c>
      <c r="T42" s="97">
        <f t="shared" si="2"/>
        <v>0</v>
      </c>
      <c r="U42" s="97">
        <f t="shared" si="3"/>
        <v>0</v>
      </c>
      <c r="W42" s="190" t="s">
        <v>209</v>
      </c>
      <c r="X42" s="190" t="s">
        <v>210</v>
      </c>
      <c r="Y42" s="190" t="s">
        <v>211</v>
      </c>
    </row>
    <row r="43" spans="1:25" ht="15" customHeight="1" x14ac:dyDescent="0.25">
      <c r="A43" s="90">
        <v>43</v>
      </c>
      <c r="B43" s="59"/>
      <c r="C43" s="60"/>
      <c r="D43" s="60"/>
      <c r="E43" s="60"/>
      <c r="F43" s="61"/>
      <c r="G43" s="61"/>
      <c r="H43" s="98"/>
      <c r="I43" s="99">
        <f t="shared" si="4"/>
        <v>365</v>
      </c>
      <c r="J43" s="61"/>
      <c r="K43" s="62"/>
      <c r="L43" s="100">
        <f t="shared" si="5"/>
        <v>0</v>
      </c>
      <c r="M43" s="100">
        <f t="shared" si="6"/>
        <v>0</v>
      </c>
      <c r="N43" s="62"/>
      <c r="O43" s="62"/>
      <c r="P43" s="62"/>
      <c r="Q43" s="100">
        <f t="shared" si="0"/>
        <v>0</v>
      </c>
      <c r="R43" s="100">
        <f t="shared" si="1"/>
        <v>0</v>
      </c>
      <c r="T43" s="97">
        <f t="shared" si="2"/>
        <v>0</v>
      </c>
      <c r="U43" s="97">
        <f t="shared" si="3"/>
        <v>0</v>
      </c>
      <c r="W43" s="190" t="s">
        <v>209</v>
      </c>
      <c r="X43" s="190" t="s">
        <v>210</v>
      </c>
      <c r="Y43" s="190" t="s">
        <v>211</v>
      </c>
    </row>
    <row r="44" spans="1:25" ht="15" customHeight="1" x14ac:dyDescent="0.25">
      <c r="A44" s="90">
        <v>44</v>
      </c>
      <c r="B44" s="59"/>
      <c r="C44" s="60"/>
      <c r="D44" s="60"/>
      <c r="E44" s="60"/>
      <c r="F44" s="61"/>
      <c r="G44" s="61"/>
      <c r="H44" s="98"/>
      <c r="I44" s="99">
        <f t="shared" si="4"/>
        <v>365</v>
      </c>
      <c r="J44" s="61"/>
      <c r="K44" s="62"/>
      <c r="L44" s="100">
        <f t="shared" si="5"/>
        <v>0</v>
      </c>
      <c r="M44" s="100">
        <f t="shared" si="6"/>
        <v>0</v>
      </c>
      <c r="N44" s="62"/>
      <c r="O44" s="62"/>
      <c r="P44" s="62"/>
      <c r="Q44" s="100">
        <f t="shared" si="0"/>
        <v>0</v>
      </c>
      <c r="R44" s="100">
        <f t="shared" si="1"/>
        <v>0</v>
      </c>
      <c r="T44" s="97">
        <f t="shared" si="2"/>
        <v>0</v>
      </c>
      <c r="U44" s="97">
        <f t="shared" si="3"/>
        <v>0</v>
      </c>
      <c r="W44" s="190" t="s">
        <v>209</v>
      </c>
      <c r="X44" s="190" t="s">
        <v>210</v>
      </c>
      <c r="Y44" s="190" t="s">
        <v>211</v>
      </c>
    </row>
    <row r="45" spans="1:25" ht="15" customHeight="1" x14ac:dyDescent="0.25">
      <c r="A45" s="90">
        <v>45</v>
      </c>
      <c r="B45" s="59"/>
      <c r="C45" s="60"/>
      <c r="D45" s="60"/>
      <c r="E45" s="60"/>
      <c r="F45" s="61"/>
      <c r="G45" s="61"/>
      <c r="H45" s="98"/>
      <c r="I45" s="99">
        <f t="shared" si="4"/>
        <v>365</v>
      </c>
      <c r="J45" s="61"/>
      <c r="K45" s="62"/>
      <c r="L45" s="100">
        <f t="shared" si="5"/>
        <v>0</v>
      </c>
      <c r="M45" s="100">
        <f t="shared" si="6"/>
        <v>0</v>
      </c>
      <c r="N45" s="62"/>
      <c r="O45" s="62"/>
      <c r="P45" s="62"/>
      <c r="Q45" s="100">
        <f t="shared" si="0"/>
        <v>0</v>
      </c>
      <c r="R45" s="100">
        <f t="shared" si="1"/>
        <v>0</v>
      </c>
      <c r="T45" s="97">
        <f t="shared" si="2"/>
        <v>0</v>
      </c>
      <c r="U45" s="97">
        <f t="shared" si="3"/>
        <v>0</v>
      </c>
      <c r="W45" s="190" t="s">
        <v>209</v>
      </c>
      <c r="X45" s="190" t="s">
        <v>210</v>
      </c>
      <c r="Y45" s="190" t="s">
        <v>211</v>
      </c>
    </row>
    <row r="46" spans="1:25" ht="15" customHeight="1" x14ac:dyDescent="0.25">
      <c r="A46" s="90">
        <v>46</v>
      </c>
      <c r="B46" s="59"/>
      <c r="C46" s="60"/>
      <c r="D46" s="60"/>
      <c r="E46" s="60"/>
      <c r="F46" s="61"/>
      <c r="G46" s="61"/>
      <c r="H46" s="98"/>
      <c r="I46" s="99">
        <f t="shared" si="4"/>
        <v>365</v>
      </c>
      <c r="J46" s="61"/>
      <c r="K46" s="62"/>
      <c r="L46" s="100">
        <f t="shared" si="5"/>
        <v>0</v>
      </c>
      <c r="M46" s="100">
        <f t="shared" si="6"/>
        <v>0</v>
      </c>
      <c r="N46" s="62"/>
      <c r="O46" s="62"/>
      <c r="P46" s="62"/>
      <c r="Q46" s="100">
        <f t="shared" si="0"/>
        <v>0</v>
      </c>
      <c r="R46" s="100">
        <f t="shared" si="1"/>
        <v>0</v>
      </c>
      <c r="T46" s="97">
        <f t="shared" si="2"/>
        <v>0</v>
      </c>
      <c r="U46" s="97">
        <f t="shared" si="3"/>
        <v>0</v>
      </c>
      <c r="W46" s="190" t="s">
        <v>209</v>
      </c>
      <c r="X46" s="190" t="s">
        <v>210</v>
      </c>
      <c r="Y46" s="190" t="s">
        <v>211</v>
      </c>
    </row>
    <row r="47" spans="1:25" ht="15" customHeight="1" x14ac:dyDescent="0.25">
      <c r="A47" s="90">
        <v>47</v>
      </c>
      <c r="B47" s="59"/>
      <c r="C47" s="60"/>
      <c r="D47" s="60"/>
      <c r="E47" s="60"/>
      <c r="F47" s="61"/>
      <c r="G47" s="61"/>
      <c r="H47" s="98"/>
      <c r="I47" s="99">
        <f t="shared" si="4"/>
        <v>365</v>
      </c>
      <c r="J47" s="61"/>
      <c r="K47" s="62"/>
      <c r="L47" s="100">
        <f t="shared" si="5"/>
        <v>0</v>
      </c>
      <c r="M47" s="100">
        <f t="shared" si="6"/>
        <v>0</v>
      </c>
      <c r="N47" s="62"/>
      <c r="O47" s="62"/>
      <c r="P47" s="62"/>
      <c r="Q47" s="100">
        <f t="shared" si="0"/>
        <v>0</v>
      </c>
      <c r="R47" s="100">
        <f t="shared" si="1"/>
        <v>0</v>
      </c>
      <c r="T47" s="97">
        <f t="shared" si="2"/>
        <v>0</v>
      </c>
      <c r="U47" s="97">
        <f t="shared" si="3"/>
        <v>0</v>
      </c>
      <c r="W47" s="190" t="s">
        <v>209</v>
      </c>
      <c r="X47" s="190" t="s">
        <v>210</v>
      </c>
      <c r="Y47" s="190" t="s">
        <v>211</v>
      </c>
    </row>
    <row r="48" spans="1:25" ht="15" customHeight="1" x14ac:dyDescent="0.25">
      <c r="A48" s="90">
        <v>48</v>
      </c>
      <c r="B48" s="59"/>
      <c r="C48" s="60"/>
      <c r="D48" s="60"/>
      <c r="E48" s="60"/>
      <c r="F48" s="61"/>
      <c r="G48" s="61"/>
      <c r="H48" s="98"/>
      <c r="I48" s="99">
        <f t="shared" si="4"/>
        <v>365</v>
      </c>
      <c r="J48" s="61"/>
      <c r="K48" s="62"/>
      <c r="L48" s="100">
        <f t="shared" si="5"/>
        <v>0</v>
      </c>
      <c r="M48" s="100">
        <f t="shared" si="6"/>
        <v>0</v>
      </c>
      <c r="N48" s="62"/>
      <c r="O48" s="62"/>
      <c r="P48" s="62"/>
      <c r="Q48" s="100">
        <f t="shared" si="0"/>
        <v>0</v>
      </c>
      <c r="R48" s="100">
        <f t="shared" si="1"/>
        <v>0</v>
      </c>
      <c r="T48" s="97">
        <f t="shared" si="2"/>
        <v>0</v>
      </c>
      <c r="U48" s="97">
        <f t="shared" si="3"/>
        <v>0</v>
      </c>
      <c r="W48" s="190" t="s">
        <v>209</v>
      </c>
      <c r="X48" s="190" t="s">
        <v>210</v>
      </c>
      <c r="Y48" s="190" t="s">
        <v>211</v>
      </c>
    </row>
    <row r="49" spans="1:25" ht="15" customHeight="1" x14ac:dyDescent="0.25">
      <c r="A49" s="90">
        <v>49</v>
      </c>
      <c r="B49" s="59"/>
      <c r="C49" s="60"/>
      <c r="D49" s="60"/>
      <c r="E49" s="60"/>
      <c r="F49" s="61"/>
      <c r="G49" s="61"/>
      <c r="H49" s="98"/>
      <c r="I49" s="99">
        <f t="shared" si="4"/>
        <v>365</v>
      </c>
      <c r="J49" s="61"/>
      <c r="K49" s="62"/>
      <c r="L49" s="100">
        <f t="shared" si="5"/>
        <v>0</v>
      </c>
      <c r="M49" s="100">
        <f t="shared" si="6"/>
        <v>0</v>
      </c>
      <c r="N49" s="62"/>
      <c r="O49" s="62"/>
      <c r="P49" s="62"/>
      <c r="Q49" s="100">
        <f t="shared" si="0"/>
        <v>0</v>
      </c>
      <c r="R49" s="100">
        <f t="shared" si="1"/>
        <v>0</v>
      </c>
      <c r="T49" s="97">
        <f t="shared" si="2"/>
        <v>0</v>
      </c>
      <c r="U49" s="97">
        <f t="shared" si="3"/>
        <v>0</v>
      </c>
      <c r="W49" s="190" t="s">
        <v>209</v>
      </c>
      <c r="X49" s="190" t="s">
        <v>210</v>
      </c>
      <c r="Y49" s="190" t="s">
        <v>211</v>
      </c>
    </row>
    <row r="50" spans="1:25" ht="15" customHeight="1" x14ac:dyDescent="0.25">
      <c r="A50" s="90">
        <v>50</v>
      </c>
      <c r="B50" s="59"/>
      <c r="C50" s="60"/>
      <c r="D50" s="60"/>
      <c r="E50" s="60"/>
      <c r="F50" s="61"/>
      <c r="G50" s="61"/>
      <c r="H50" s="98"/>
      <c r="I50" s="99">
        <f t="shared" si="4"/>
        <v>365</v>
      </c>
      <c r="J50" s="61"/>
      <c r="K50" s="62"/>
      <c r="L50" s="100">
        <f t="shared" si="5"/>
        <v>0</v>
      </c>
      <c r="M50" s="100">
        <f t="shared" si="6"/>
        <v>0</v>
      </c>
      <c r="N50" s="62"/>
      <c r="O50" s="62"/>
      <c r="P50" s="62"/>
      <c r="Q50" s="100">
        <f t="shared" si="0"/>
        <v>0</v>
      </c>
      <c r="R50" s="100">
        <f t="shared" si="1"/>
        <v>0</v>
      </c>
      <c r="T50" s="97">
        <f t="shared" si="2"/>
        <v>0</v>
      </c>
      <c r="U50" s="97">
        <f t="shared" si="3"/>
        <v>0</v>
      </c>
      <c r="W50" s="190" t="s">
        <v>209</v>
      </c>
      <c r="X50" s="190" t="s">
        <v>210</v>
      </c>
      <c r="Y50" s="190" t="s">
        <v>211</v>
      </c>
    </row>
    <row r="51" spans="1:25" ht="15" customHeight="1" x14ac:dyDescent="0.25">
      <c r="A51" s="90">
        <v>51</v>
      </c>
      <c r="B51" s="59"/>
      <c r="C51" s="60"/>
      <c r="D51" s="60"/>
      <c r="E51" s="60"/>
      <c r="F51" s="61"/>
      <c r="G51" s="61"/>
      <c r="H51" s="98"/>
      <c r="I51" s="99">
        <f t="shared" si="4"/>
        <v>365</v>
      </c>
      <c r="J51" s="61"/>
      <c r="K51" s="62"/>
      <c r="L51" s="100">
        <f t="shared" si="5"/>
        <v>0</v>
      </c>
      <c r="M51" s="100">
        <f t="shared" si="6"/>
        <v>0</v>
      </c>
      <c r="N51" s="62"/>
      <c r="O51" s="62"/>
      <c r="P51" s="62"/>
      <c r="Q51" s="100">
        <f t="shared" si="0"/>
        <v>0</v>
      </c>
      <c r="R51" s="100">
        <f t="shared" si="1"/>
        <v>0</v>
      </c>
      <c r="T51" s="97">
        <f t="shared" si="2"/>
        <v>0</v>
      </c>
      <c r="U51" s="97">
        <f t="shared" si="3"/>
        <v>0</v>
      </c>
      <c r="W51" s="190" t="s">
        <v>209</v>
      </c>
      <c r="X51" s="190" t="s">
        <v>210</v>
      </c>
      <c r="Y51" s="190" t="s">
        <v>211</v>
      </c>
    </row>
    <row r="52" spans="1:25" ht="15" customHeight="1" x14ac:dyDescent="0.25">
      <c r="A52" s="90">
        <v>52</v>
      </c>
      <c r="B52" s="59"/>
      <c r="C52" s="60"/>
      <c r="D52" s="60"/>
      <c r="E52" s="60"/>
      <c r="F52" s="61"/>
      <c r="G52" s="61"/>
      <c r="H52" s="98"/>
      <c r="I52" s="99">
        <f t="shared" si="4"/>
        <v>365</v>
      </c>
      <c r="J52" s="61"/>
      <c r="K52" s="62"/>
      <c r="L52" s="100">
        <f t="shared" si="5"/>
        <v>0</v>
      </c>
      <c r="M52" s="100">
        <f t="shared" si="6"/>
        <v>0</v>
      </c>
      <c r="N52" s="62"/>
      <c r="O52" s="62"/>
      <c r="P52" s="62"/>
      <c r="Q52" s="100">
        <f t="shared" si="0"/>
        <v>0</v>
      </c>
      <c r="R52" s="100">
        <f t="shared" si="1"/>
        <v>0</v>
      </c>
      <c r="T52" s="97">
        <f t="shared" si="2"/>
        <v>0</v>
      </c>
      <c r="U52" s="97">
        <f t="shared" si="3"/>
        <v>0</v>
      </c>
      <c r="W52" s="190" t="s">
        <v>209</v>
      </c>
      <c r="X52" s="190" t="s">
        <v>210</v>
      </c>
      <c r="Y52" s="190" t="s">
        <v>211</v>
      </c>
    </row>
    <row r="53" spans="1:25" ht="15" customHeight="1" x14ac:dyDescent="0.25">
      <c r="A53" s="90">
        <v>53</v>
      </c>
      <c r="B53" s="59"/>
      <c r="C53" s="60"/>
      <c r="D53" s="60"/>
      <c r="E53" s="60"/>
      <c r="F53" s="61"/>
      <c r="G53" s="61"/>
      <c r="H53" s="98"/>
      <c r="I53" s="99">
        <f t="shared" si="4"/>
        <v>365</v>
      </c>
      <c r="J53" s="61"/>
      <c r="K53" s="62"/>
      <c r="L53" s="100">
        <f t="shared" si="5"/>
        <v>0</v>
      </c>
      <c r="M53" s="100">
        <f t="shared" si="6"/>
        <v>0</v>
      </c>
      <c r="N53" s="62"/>
      <c r="O53" s="62"/>
      <c r="P53" s="62"/>
      <c r="Q53" s="100">
        <f t="shared" si="0"/>
        <v>0</v>
      </c>
      <c r="R53" s="100">
        <f t="shared" si="1"/>
        <v>0</v>
      </c>
      <c r="T53" s="97">
        <f t="shared" si="2"/>
        <v>0</v>
      </c>
      <c r="U53" s="97">
        <f t="shared" si="3"/>
        <v>0</v>
      </c>
      <c r="W53" s="190" t="s">
        <v>209</v>
      </c>
      <c r="X53" s="190" t="s">
        <v>210</v>
      </c>
      <c r="Y53" s="190" t="s">
        <v>211</v>
      </c>
    </row>
    <row r="54" spans="1:25" ht="15" customHeight="1" x14ac:dyDescent="0.25">
      <c r="A54" s="90">
        <v>54</v>
      </c>
      <c r="B54" s="59"/>
      <c r="C54" s="60"/>
      <c r="D54" s="60"/>
      <c r="E54" s="60"/>
      <c r="F54" s="61"/>
      <c r="G54" s="61"/>
      <c r="H54" s="98"/>
      <c r="I54" s="99">
        <f t="shared" si="4"/>
        <v>365</v>
      </c>
      <c r="J54" s="61"/>
      <c r="K54" s="62"/>
      <c r="L54" s="100">
        <f t="shared" si="5"/>
        <v>0</v>
      </c>
      <c r="M54" s="100">
        <f t="shared" si="6"/>
        <v>0</v>
      </c>
      <c r="N54" s="62"/>
      <c r="O54" s="62"/>
      <c r="P54" s="62"/>
      <c r="Q54" s="100">
        <f t="shared" si="0"/>
        <v>0</v>
      </c>
      <c r="R54" s="100">
        <f t="shared" si="1"/>
        <v>0</v>
      </c>
      <c r="T54" s="97">
        <f t="shared" si="2"/>
        <v>0</v>
      </c>
      <c r="U54" s="97">
        <f t="shared" si="3"/>
        <v>0</v>
      </c>
      <c r="W54" s="190" t="s">
        <v>209</v>
      </c>
      <c r="X54" s="190" t="s">
        <v>210</v>
      </c>
      <c r="Y54" s="190" t="s">
        <v>211</v>
      </c>
    </row>
    <row r="55" spans="1:25" ht="15" customHeight="1" x14ac:dyDescent="0.25">
      <c r="A55" s="90">
        <v>55</v>
      </c>
      <c r="B55" s="59"/>
      <c r="C55" s="60"/>
      <c r="D55" s="60"/>
      <c r="E55" s="60"/>
      <c r="F55" s="61"/>
      <c r="G55" s="61"/>
      <c r="H55" s="98"/>
      <c r="I55" s="99">
        <f t="shared" si="4"/>
        <v>365</v>
      </c>
      <c r="J55" s="61"/>
      <c r="K55" s="62"/>
      <c r="L55" s="100">
        <f t="shared" si="5"/>
        <v>0</v>
      </c>
      <c r="M55" s="100">
        <f t="shared" si="6"/>
        <v>0</v>
      </c>
      <c r="N55" s="62"/>
      <c r="O55" s="62"/>
      <c r="P55" s="62"/>
      <c r="Q55" s="100">
        <f t="shared" si="0"/>
        <v>0</v>
      </c>
      <c r="R55" s="100">
        <f t="shared" si="1"/>
        <v>0</v>
      </c>
      <c r="T55" s="97">
        <f t="shared" si="2"/>
        <v>0</v>
      </c>
      <c r="U55" s="97">
        <f t="shared" si="3"/>
        <v>0</v>
      </c>
      <c r="W55" s="190" t="s">
        <v>209</v>
      </c>
      <c r="X55" s="190" t="s">
        <v>210</v>
      </c>
      <c r="Y55" s="190" t="s">
        <v>211</v>
      </c>
    </row>
    <row r="56" spans="1:25" ht="15" customHeight="1" x14ac:dyDescent="0.25">
      <c r="A56" s="90">
        <v>56</v>
      </c>
      <c r="B56" s="59"/>
      <c r="C56" s="60"/>
      <c r="D56" s="60"/>
      <c r="E56" s="60"/>
      <c r="F56" s="61"/>
      <c r="G56" s="61"/>
      <c r="H56" s="98"/>
      <c r="I56" s="99">
        <f t="shared" si="4"/>
        <v>365</v>
      </c>
      <c r="J56" s="61"/>
      <c r="K56" s="62"/>
      <c r="L56" s="100">
        <f t="shared" si="5"/>
        <v>0</v>
      </c>
      <c r="M56" s="100">
        <f t="shared" si="6"/>
        <v>0</v>
      </c>
      <c r="N56" s="62"/>
      <c r="O56" s="62"/>
      <c r="P56" s="62"/>
      <c r="Q56" s="100">
        <f t="shared" si="0"/>
        <v>0</v>
      </c>
      <c r="R56" s="100">
        <f t="shared" si="1"/>
        <v>0</v>
      </c>
      <c r="T56" s="97">
        <f t="shared" si="2"/>
        <v>0</v>
      </c>
      <c r="U56" s="97">
        <f t="shared" si="3"/>
        <v>0</v>
      </c>
      <c r="W56" s="190" t="s">
        <v>209</v>
      </c>
      <c r="X56" s="190" t="s">
        <v>210</v>
      </c>
      <c r="Y56" s="190" t="s">
        <v>211</v>
      </c>
    </row>
    <row r="57" spans="1:25" ht="15" customHeight="1" x14ac:dyDescent="0.25">
      <c r="A57" s="90">
        <v>57</v>
      </c>
      <c r="B57" s="59"/>
      <c r="C57" s="60"/>
      <c r="D57" s="60"/>
      <c r="E57" s="60"/>
      <c r="F57" s="61"/>
      <c r="G57" s="61"/>
      <c r="H57" s="98"/>
      <c r="I57" s="99">
        <f t="shared" si="4"/>
        <v>365</v>
      </c>
      <c r="J57" s="61"/>
      <c r="K57" s="62"/>
      <c r="L57" s="100">
        <f t="shared" si="5"/>
        <v>0</v>
      </c>
      <c r="M57" s="100">
        <f t="shared" si="6"/>
        <v>0</v>
      </c>
      <c r="N57" s="62"/>
      <c r="O57" s="62"/>
      <c r="P57" s="62"/>
      <c r="Q57" s="100">
        <f t="shared" si="0"/>
        <v>0</v>
      </c>
      <c r="R57" s="100">
        <f t="shared" si="1"/>
        <v>0</v>
      </c>
      <c r="T57" s="97">
        <f t="shared" si="2"/>
        <v>0</v>
      </c>
      <c r="U57" s="97">
        <f t="shared" si="3"/>
        <v>0</v>
      </c>
      <c r="W57" s="190" t="s">
        <v>209</v>
      </c>
      <c r="X57" s="190" t="s">
        <v>210</v>
      </c>
      <c r="Y57" s="190" t="s">
        <v>211</v>
      </c>
    </row>
    <row r="58" spans="1:25" ht="15" customHeight="1" x14ac:dyDescent="0.25">
      <c r="A58" s="90">
        <v>58</v>
      </c>
      <c r="B58" s="59"/>
      <c r="C58" s="60"/>
      <c r="D58" s="60"/>
      <c r="E58" s="60"/>
      <c r="F58" s="61"/>
      <c r="G58" s="61"/>
      <c r="H58" s="98"/>
      <c r="I58" s="99">
        <f t="shared" si="4"/>
        <v>365</v>
      </c>
      <c r="J58" s="61"/>
      <c r="K58" s="62"/>
      <c r="L58" s="100">
        <f t="shared" si="5"/>
        <v>0</v>
      </c>
      <c r="M58" s="100">
        <f t="shared" si="6"/>
        <v>0</v>
      </c>
      <c r="N58" s="62"/>
      <c r="O58" s="62"/>
      <c r="P58" s="62"/>
      <c r="Q58" s="100">
        <f t="shared" si="0"/>
        <v>0</v>
      </c>
      <c r="R58" s="100">
        <f t="shared" si="1"/>
        <v>0</v>
      </c>
      <c r="T58" s="97">
        <f t="shared" si="2"/>
        <v>0</v>
      </c>
      <c r="U58" s="97">
        <f t="shared" si="3"/>
        <v>0</v>
      </c>
      <c r="W58" s="190" t="s">
        <v>209</v>
      </c>
      <c r="X58" s="190" t="s">
        <v>210</v>
      </c>
      <c r="Y58" s="190" t="s">
        <v>211</v>
      </c>
    </row>
    <row r="59" spans="1:25" ht="15" customHeight="1" x14ac:dyDescent="0.25">
      <c r="A59" s="90">
        <v>59</v>
      </c>
      <c r="B59" s="59"/>
      <c r="C59" s="60"/>
      <c r="D59" s="60"/>
      <c r="E59" s="60"/>
      <c r="F59" s="61"/>
      <c r="G59" s="61"/>
      <c r="H59" s="98"/>
      <c r="I59" s="99">
        <f t="shared" si="4"/>
        <v>365</v>
      </c>
      <c r="J59" s="61"/>
      <c r="K59" s="62"/>
      <c r="L59" s="100">
        <f t="shared" si="5"/>
        <v>0</v>
      </c>
      <c r="M59" s="100">
        <f t="shared" si="6"/>
        <v>0</v>
      </c>
      <c r="N59" s="62"/>
      <c r="O59" s="62"/>
      <c r="P59" s="62"/>
      <c r="Q59" s="100">
        <f t="shared" si="0"/>
        <v>0</v>
      </c>
      <c r="R59" s="100">
        <f t="shared" si="1"/>
        <v>0</v>
      </c>
      <c r="T59" s="97">
        <f t="shared" si="2"/>
        <v>0</v>
      </c>
      <c r="U59" s="97">
        <f t="shared" si="3"/>
        <v>0</v>
      </c>
      <c r="W59" s="190" t="s">
        <v>209</v>
      </c>
      <c r="X59" s="190" t="s">
        <v>210</v>
      </c>
      <c r="Y59" s="190" t="s">
        <v>211</v>
      </c>
    </row>
    <row r="60" spans="1:25" ht="15" customHeight="1" x14ac:dyDescent="0.25">
      <c r="A60" s="90">
        <v>60</v>
      </c>
      <c r="B60" s="59"/>
      <c r="C60" s="60"/>
      <c r="D60" s="60"/>
      <c r="E60" s="60"/>
      <c r="F60" s="61"/>
      <c r="G60" s="61"/>
      <c r="H60" s="98"/>
      <c r="I60" s="99">
        <f t="shared" si="4"/>
        <v>365</v>
      </c>
      <c r="J60" s="61"/>
      <c r="K60" s="62"/>
      <c r="L60" s="100">
        <f t="shared" si="5"/>
        <v>0</v>
      </c>
      <c r="M60" s="100">
        <f t="shared" si="6"/>
        <v>0</v>
      </c>
      <c r="N60" s="62"/>
      <c r="O60" s="62"/>
      <c r="P60" s="62"/>
      <c r="Q60" s="100">
        <f t="shared" si="0"/>
        <v>0</v>
      </c>
      <c r="R60" s="100">
        <f t="shared" si="1"/>
        <v>0</v>
      </c>
      <c r="T60" s="97">
        <f t="shared" si="2"/>
        <v>0</v>
      </c>
      <c r="U60" s="97">
        <f t="shared" si="3"/>
        <v>0</v>
      </c>
      <c r="W60" s="190" t="s">
        <v>209</v>
      </c>
      <c r="X60" s="190" t="s">
        <v>210</v>
      </c>
      <c r="Y60" s="190" t="s">
        <v>211</v>
      </c>
    </row>
    <row r="61" spans="1:25" ht="15" customHeight="1" x14ac:dyDescent="0.25">
      <c r="A61" s="90">
        <v>61</v>
      </c>
      <c r="B61" s="59"/>
      <c r="C61" s="60"/>
      <c r="D61" s="60"/>
      <c r="E61" s="60"/>
      <c r="F61" s="61"/>
      <c r="G61" s="61"/>
      <c r="H61" s="98"/>
      <c r="I61" s="99">
        <f t="shared" si="4"/>
        <v>365</v>
      </c>
      <c r="J61" s="61"/>
      <c r="K61" s="62"/>
      <c r="L61" s="100">
        <f t="shared" si="5"/>
        <v>0</v>
      </c>
      <c r="M61" s="100">
        <f t="shared" si="6"/>
        <v>0</v>
      </c>
      <c r="N61" s="62"/>
      <c r="O61" s="62"/>
      <c r="P61" s="62"/>
      <c r="Q61" s="100">
        <f t="shared" si="0"/>
        <v>0</v>
      </c>
      <c r="R61" s="100">
        <f t="shared" si="1"/>
        <v>0</v>
      </c>
      <c r="T61" s="97">
        <f t="shared" si="2"/>
        <v>0</v>
      </c>
      <c r="U61" s="97">
        <f t="shared" si="3"/>
        <v>0</v>
      </c>
      <c r="W61" s="190" t="s">
        <v>209</v>
      </c>
      <c r="X61" s="190" t="s">
        <v>210</v>
      </c>
      <c r="Y61" s="190" t="s">
        <v>211</v>
      </c>
    </row>
    <row r="62" spans="1:25" ht="15" customHeight="1" x14ac:dyDescent="0.25">
      <c r="A62" s="90">
        <v>62</v>
      </c>
      <c r="B62" s="59"/>
      <c r="C62" s="60"/>
      <c r="D62" s="60"/>
      <c r="E62" s="60"/>
      <c r="F62" s="61"/>
      <c r="G62" s="61"/>
      <c r="H62" s="98"/>
      <c r="I62" s="99">
        <f t="shared" si="4"/>
        <v>365</v>
      </c>
      <c r="J62" s="61"/>
      <c r="K62" s="62"/>
      <c r="L62" s="100">
        <f t="shared" si="5"/>
        <v>0</v>
      </c>
      <c r="M62" s="100">
        <f t="shared" si="6"/>
        <v>0</v>
      </c>
      <c r="N62" s="62"/>
      <c r="O62" s="62"/>
      <c r="P62" s="62"/>
      <c r="Q62" s="100">
        <f t="shared" si="0"/>
        <v>0</v>
      </c>
      <c r="R62" s="100">
        <f t="shared" si="1"/>
        <v>0</v>
      </c>
      <c r="T62" s="97">
        <f t="shared" si="2"/>
        <v>0</v>
      </c>
      <c r="U62" s="97">
        <f t="shared" si="3"/>
        <v>0</v>
      </c>
      <c r="W62" s="190" t="s">
        <v>209</v>
      </c>
      <c r="X62" s="190" t="s">
        <v>210</v>
      </c>
      <c r="Y62" s="190" t="s">
        <v>211</v>
      </c>
    </row>
    <row r="63" spans="1:25" ht="15" customHeight="1" x14ac:dyDescent="0.25">
      <c r="A63" s="90">
        <v>63</v>
      </c>
      <c r="B63" s="59"/>
      <c r="C63" s="60"/>
      <c r="D63" s="60"/>
      <c r="E63" s="60"/>
      <c r="F63" s="61"/>
      <c r="G63" s="61"/>
      <c r="H63" s="98"/>
      <c r="I63" s="99">
        <f t="shared" si="4"/>
        <v>365</v>
      </c>
      <c r="J63" s="61"/>
      <c r="K63" s="62"/>
      <c r="L63" s="100">
        <f t="shared" si="5"/>
        <v>0</v>
      </c>
      <c r="M63" s="100">
        <f t="shared" si="6"/>
        <v>0</v>
      </c>
      <c r="N63" s="62"/>
      <c r="O63" s="62"/>
      <c r="P63" s="62"/>
      <c r="Q63" s="100">
        <f t="shared" si="0"/>
        <v>0</v>
      </c>
      <c r="R63" s="100">
        <f t="shared" si="1"/>
        <v>0</v>
      </c>
      <c r="T63" s="97">
        <f t="shared" si="2"/>
        <v>0</v>
      </c>
      <c r="U63" s="97">
        <f t="shared" si="3"/>
        <v>0</v>
      </c>
      <c r="W63" s="190" t="s">
        <v>209</v>
      </c>
      <c r="X63" s="190" t="s">
        <v>210</v>
      </c>
      <c r="Y63" s="190" t="s">
        <v>211</v>
      </c>
    </row>
    <row r="64" spans="1:25" ht="15" customHeight="1" x14ac:dyDescent="0.25">
      <c r="A64" s="90">
        <v>64</v>
      </c>
      <c r="B64" s="59"/>
      <c r="C64" s="60"/>
      <c r="D64" s="60"/>
      <c r="E64" s="60"/>
      <c r="F64" s="61"/>
      <c r="G64" s="61"/>
      <c r="H64" s="98"/>
      <c r="I64" s="99">
        <f t="shared" si="4"/>
        <v>365</v>
      </c>
      <c r="J64" s="61"/>
      <c r="K64" s="62"/>
      <c r="L64" s="100">
        <f t="shared" si="5"/>
        <v>0</v>
      </c>
      <c r="M64" s="100">
        <f t="shared" si="6"/>
        <v>0</v>
      </c>
      <c r="N64" s="62"/>
      <c r="O64" s="62"/>
      <c r="P64" s="62"/>
      <c r="Q64" s="100">
        <f t="shared" si="0"/>
        <v>0</v>
      </c>
      <c r="R64" s="100">
        <f t="shared" si="1"/>
        <v>0</v>
      </c>
      <c r="T64" s="97">
        <f t="shared" si="2"/>
        <v>0</v>
      </c>
      <c r="U64" s="97">
        <f t="shared" si="3"/>
        <v>0</v>
      </c>
      <c r="W64" s="190" t="s">
        <v>209</v>
      </c>
      <c r="X64" s="190" t="s">
        <v>210</v>
      </c>
      <c r="Y64" s="190" t="s">
        <v>211</v>
      </c>
    </row>
    <row r="65" spans="1:25" ht="15" customHeight="1" x14ac:dyDescent="0.25">
      <c r="A65" s="90">
        <v>65</v>
      </c>
      <c r="B65" s="59"/>
      <c r="C65" s="60"/>
      <c r="D65" s="60"/>
      <c r="E65" s="60"/>
      <c r="F65" s="61"/>
      <c r="G65" s="61"/>
      <c r="H65" s="98"/>
      <c r="I65" s="99">
        <f t="shared" si="4"/>
        <v>365</v>
      </c>
      <c r="J65" s="61"/>
      <c r="K65" s="62"/>
      <c r="L65" s="100">
        <f t="shared" si="5"/>
        <v>0</v>
      </c>
      <c r="M65" s="100">
        <f t="shared" si="6"/>
        <v>0</v>
      </c>
      <c r="N65" s="62"/>
      <c r="O65" s="62"/>
      <c r="P65" s="62"/>
      <c r="Q65" s="100">
        <f t="shared" si="0"/>
        <v>0</v>
      </c>
      <c r="R65" s="100">
        <f t="shared" si="1"/>
        <v>0</v>
      </c>
      <c r="T65" s="97">
        <f t="shared" si="2"/>
        <v>0</v>
      </c>
      <c r="U65" s="97">
        <f t="shared" si="3"/>
        <v>0</v>
      </c>
      <c r="W65" s="190" t="s">
        <v>209</v>
      </c>
      <c r="X65" s="190" t="s">
        <v>210</v>
      </c>
      <c r="Y65" s="190" t="s">
        <v>211</v>
      </c>
    </row>
    <row r="66" spans="1:25" ht="15" customHeight="1" x14ac:dyDescent="0.25">
      <c r="A66" s="90">
        <v>66</v>
      </c>
      <c r="B66" s="59"/>
      <c r="C66" s="60"/>
      <c r="D66" s="60"/>
      <c r="E66" s="60"/>
      <c r="F66" s="61"/>
      <c r="G66" s="61"/>
      <c r="H66" s="98"/>
      <c r="I66" s="99">
        <f t="shared" si="4"/>
        <v>365</v>
      </c>
      <c r="J66" s="61"/>
      <c r="K66" s="62"/>
      <c r="L66" s="100">
        <f t="shared" si="5"/>
        <v>0</v>
      </c>
      <c r="M66" s="100">
        <f t="shared" si="6"/>
        <v>0</v>
      </c>
      <c r="N66" s="62"/>
      <c r="O66" s="62"/>
      <c r="P66" s="62"/>
      <c r="Q66" s="100">
        <f t="shared" si="0"/>
        <v>0</v>
      </c>
      <c r="R66" s="100">
        <f t="shared" si="1"/>
        <v>0</v>
      </c>
      <c r="T66" s="97">
        <f t="shared" si="2"/>
        <v>0</v>
      </c>
      <c r="U66" s="97">
        <f t="shared" si="3"/>
        <v>0</v>
      </c>
      <c r="W66" s="190" t="s">
        <v>209</v>
      </c>
      <c r="X66" s="190" t="s">
        <v>210</v>
      </c>
      <c r="Y66" s="190" t="s">
        <v>211</v>
      </c>
    </row>
    <row r="67" spans="1:25" ht="15" customHeight="1" x14ac:dyDescent="0.25">
      <c r="A67" s="90">
        <v>67</v>
      </c>
      <c r="B67" s="59"/>
      <c r="C67" s="60"/>
      <c r="D67" s="60"/>
      <c r="E67" s="60"/>
      <c r="F67" s="61"/>
      <c r="G67" s="61"/>
      <c r="H67" s="98"/>
      <c r="I67" s="99">
        <f t="shared" si="4"/>
        <v>365</v>
      </c>
      <c r="J67" s="61"/>
      <c r="K67" s="62"/>
      <c r="L67" s="100">
        <f t="shared" si="5"/>
        <v>0</v>
      </c>
      <c r="M67" s="100">
        <f t="shared" si="6"/>
        <v>0</v>
      </c>
      <c r="N67" s="62"/>
      <c r="O67" s="62"/>
      <c r="P67" s="62"/>
      <c r="Q67" s="100">
        <f t="shared" si="0"/>
        <v>0</v>
      </c>
      <c r="R67" s="100">
        <f t="shared" si="1"/>
        <v>0</v>
      </c>
      <c r="T67" s="97">
        <f t="shared" si="2"/>
        <v>0</v>
      </c>
      <c r="U67" s="97">
        <f t="shared" si="3"/>
        <v>0</v>
      </c>
      <c r="W67" s="190" t="s">
        <v>209</v>
      </c>
      <c r="X67" s="190" t="s">
        <v>210</v>
      </c>
      <c r="Y67" s="190" t="s">
        <v>211</v>
      </c>
    </row>
    <row r="68" spans="1:25" ht="15" customHeight="1" x14ac:dyDescent="0.25">
      <c r="A68" s="90">
        <v>68</v>
      </c>
      <c r="B68" s="59"/>
      <c r="C68" s="60"/>
      <c r="D68" s="60"/>
      <c r="E68" s="60"/>
      <c r="F68" s="61"/>
      <c r="G68" s="61"/>
      <c r="H68" s="98"/>
      <c r="I68" s="99">
        <f t="shared" si="4"/>
        <v>365</v>
      </c>
      <c r="J68" s="61"/>
      <c r="K68" s="62"/>
      <c r="L68" s="100">
        <f t="shared" si="5"/>
        <v>0</v>
      </c>
      <c r="M68" s="100">
        <f t="shared" si="6"/>
        <v>0</v>
      </c>
      <c r="N68" s="62"/>
      <c r="O68" s="62"/>
      <c r="P68" s="62"/>
      <c r="Q68" s="100">
        <f t="shared" si="0"/>
        <v>0</v>
      </c>
      <c r="R68" s="100">
        <f t="shared" si="1"/>
        <v>0</v>
      </c>
      <c r="T68" s="97">
        <f t="shared" si="2"/>
        <v>0</v>
      </c>
      <c r="U68" s="97">
        <f t="shared" si="3"/>
        <v>0</v>
      </c>
      <c r="W68" s="190" t="s">
        <v>209</v>
      </c>
      <c r="X68" s="190" t="s">
        <v>210</v>
      </c>
      <c r="Y68" s="190" t="s">
        <v>211</v>
      </c>
    </row>
    <row r="69" spans="1:25" ht="15" customHeight="1" x14ac:dyDescent="0.25">
      <c r="A69" s="90">
        <v>69</v>
      </c>
      <c r="B69" s="59"/>
      <c r="C69" s="60"/>
      <c r="D69" s="60"/>
      <c r="E69" s="60"/>
      <c r="F69" s="61"/>
      <c r="G69" s="61"/>
      <c r="H69" s="98"/>
      <c r="I69" s="99">
        <f t="shared" si="4"/>
        <v>365</v>
      </c>
      <c r="J69" s="61"/>
      <c r="K69" s="62"/>
      <c r="L69" s="100">
        <f t="shared" si="5"/>
        <v>0</v>
      </c>
      <c r="M69" s="100">
        <f t="shared" si="6"/>
        <v>0</v>
      </c>
      <c r="N69" s="62"/>
      <c r="O69" s="62"/>
      <c r="P69" s="62"/>
      <c r="Q69" s="100">
        <f t="shared" si="0"/>
        <v>0</v>
      </c>
      <c r="R69" s="100">
        <f t="shared" si="1"/>
        <v>0</v>
      </c>
      <c r="T69" s="97">
        <f t="shared" si="2"/>
        <v>0</v>
      </c>
      <c r="U69" s="97">
        <f t="shared" si="3"/>
        <v>0</v>
      </c>
      <c r="W69" s="190" t="s">
        <v>209</v>
      </c>
      <c r="X69" s="190" t="s">
        <v>210</v>
      </c>
      <c r="Y69" s="190" t="s">
        <v>211</v>
      </c>
    </row>
    <row r="70" spans="1:25" ht="15" customHeight="1" x14ac:dyDescent="0.25">
      <c r="A70" s="90">
        <v>70</v>
      </c>
      <c r="B70" s="59"/>
      <c r="C70" s="60"/>
      <c r="D70" s="60"/>
      <c r="E70" s="60"/>
      <c r="F70" s="61"/>
      <c r="G70" s="61"/>
      <c r="H70" s="98"/>
      <c r="I70" s="99">
        <f t="shared" si="4"/>
        <v>365</v>
      </c>
      <c r="J70" s="61"/>
      <c r="K70" s="62"/>
      <c r="L70" s="100">
        <f t="shared" si="5"/>
        <v>0</v>
      </c>
      <c r="M70" s="100">
        <f t="shared" si="6"/>
        <v>0</v>
      </c>
      <c r="N70" s="62"/>
      <c r="O70" s="62"/>
      <c r="P70" s="62"/>
      <c r="Q70" s="100">
        <f t="shared" ref="Q70:Q100" si="7">IF(P70=0,0,J70-P70-O70)</f>
        <v>0</v>
      </c>
      <c r="R70" s="100">
        <f t="shared" ref="R70:R100" si="8">IF(N70=0,0,IF(N70&lt;1000,W70,IF(N70&gt;3000,Y70,X70)))</f>
        <v>0</v>
      </c>
      <c r="T70" s="97">
        <f t="shared" ref="T70:T100" si="9">IF(H70="trocken aufgestellt",M70,0)</f>
        <v>0</v>
      </c>
      <c r="U70" s="97">
        <f t="shared" ref="U70:U100" si="10">IF(H70="nass aufgestellt",M70,0)</f>
        <v>0</v>
      </c>
      <c r="W70" s="190" t="s">
        <v>209</v>
      </c>
      <c r="X70" s="190" t="s">
        <v>210</v>
      </c>
      <c r="Y70" s="190" t="s">
        <v>211</v>
      </c>
    </row>
    <row r="71" spans="1:25" ht="15" customHeight="1" x14ac:dyDescent="0.25">
      <c r="A71" s="90">
        <v>71</v>
      </c>
      <c r="B71" s="59"/>
      <c r="C71" s="60"/>
      <c r="D71" s="60"/>
      <c r="E71" s="60"/>
      <c r="F71" s="61"/>
      <c r="G71" s="61"/>
      <c r="H71" s="98"/>
      <c r="I71" s="99">
        <f t="shared" ref="I71:I100" si="11">$I$5</f>
        <v>365</v>
      </c>
      <c r="J71" s="61"/>
      <c r="K71" s="62"/>
      <c r="L71" s="100">
        <f t="shared" si="5"/>
        <v>0</v>
      </c>
      <c r="M71" s="100">
        <f t="shared" si="6"/>
        <v>0</v>
      </c>
      <c r="N71" s="62"/>
      <c r="O71" s="62"/>
      <c r="P71" s="62"/>
      <c r="Q71" s="100">
        <f t="shared" si="7"/>
        <v>0</v>
      </c>
      <c r="R71" s="100">
        <f t="shared" si="8"/>
        <v>0</v>
      </c>
      <c r="T71" s="97">
        <f t="shared" si="9"/>
        <v>0</v>
      </c>
      <c r="U71" s="97">
        <f t="shared" si="10"/>
        <v>0</v>
      </c>
      <c r="W71" s="190" t="s">
        <v>209</v>
      </c>
      <c r="X71" s="190" t="s">
        <v>210</v>
      </c>
      <c r="Y71" s="190" t="s">
        <v>211</v>
      </c>
    </row>
    <row r="72" spans="1:25" ht="15" customHeight="1" x14ac:dyDescent="0.25">
      <c r="A72" s="90">
        <v>72</v>
      </c>
      <c r="B72" s="59"/>
      <c r="C72" s="60"/>
      <c r="D72" s="60"/>
      <c r="E72" s="60"/>
      <c r="F72" s="61"/>
      <c r="G72" s="61"/>
      <c r="H72" s="98"/>
      <c r="I72" s="99">
        <f t="shared" si="11"/>
        <v>365</v>
      </c>
      <c r="J72" s="61"/>
      <c r="K72" s="62"/>
      <c r="L72" s="100">
        <f t="shared" si="5"/>
        <v>0</v>
      </c>
      <c r="M72" s="100">
        <f t="shared" si="6"/>
        <v>0</v>
      </c>
      <c r="N72" s="62"/>
      <c r="O72" s="62"/>
      <c r="P72" s="62"/>
      <c r="Q72" s="100">
        <f t="shared" si="7"/>
        <v>0</v>
      </c>
      <c r="R72" s="100">
        <f t="shared" si="8"/>
        <v>0</v>
      </c>
      <c r="T72" s="97">
        <f t="shared" si="9"/>
        <v>0</v>
      </c>
      <c r="U72" s="97">
        <f t="shared" si="10"/>
        <v>0</v>
      </c>
      <c r="W72" s="190" t="s">
        <v>209</v>
      </c>
      <c r="X72" s="190" t="s">
        <v>210</v>
      </c>
      <c r="Y72" s="190" t="s">
        <v>211</v>
      </c>
    </row>
    <row r="73" spans="1:25" ht="15" customHeight="1" x14ac:dyDescent="0.25">
      <c r="A73" s="90">
        <v>73</v>
      </c>
      <c r="B73" s="59"/>
      <c r="C73" s="60"/>
      <c r="D73" s="60"/>
      <c r="E73" s="60"/>
      <c r="F73" s="61"/>
      <c r="G73" s="61"/>
      <c r="H73" s="98"/>
      <c r="I73" s="99">
        <f t="shared" si="11"/>
        <v>365</v>
      </c>
      <c r="J73" s="61"/>
      <c r="K73" s="62"/>
      <c r="L73" s="100">
        <f t="shared" ref="L73:L99" si="12">(K73*J73*999.7*9.81)/(1000*3600)</f>
        <v>0</v>
      </c>
      <c r="M73" s="100">
        <f t="shared" ref="M73:M99" si="13">L73*G73</f>
        <v>0</v>
      </c>
      <c r="N73" s="62"/>
      <c r="O73" s="62"/>
      <c r="P73" s="62"/>
      <c r="Q73" s="100">
        <f t="shared" si="7"/>
        <v>0</v>
      </c>
      <c r="R73" s="100">
        <f t="shared" si="8"/>
        <v>0</v>
      </c>
      <c r="T73" s="97">
        <f t="shared" si="9"/>
        <v>0</v>
      </c>
      <c r="U73" s="97">
        <f t="shared" si="10"/>
        <v>0</v>
      </c>
      <c r="W73" s="190" t="s">
        <v>209</v>
      </c>
      <c r="X73" s="190" t="s">
        <v>210</v>
      </c>
      <c r="Y73" s="190" t="s">
        <v>211</v>
      </c>
    </row>
    <row r="74" spans="1:25" ht="15" customHeight="1" x14ac:dyDescent="0.25">
      <c r="A74" s="90">
        <v>74</v>
      </c>
      <c r="B74" s="59"/>
      <c r="C74" s="60"/>
      <c r="D74" s="60"/>
      <c r="E74" s="60"/>
      <c r="F74" s="61"/>
      <c r="G74" s="61"/>
      <c r="H74" s="98"/>
      <c r="I74" s="99">
        <f t="shared" si="11"/>
        <v>365</v>
      </c>
      <c r="J74" s="61"/>
      <c r="K74" s="62"/>
      <c r="L74" s="100">
        <f t="shared" si="12"/>
        <v>0</v>
      </c>
      <c r="M74" s="100">
        <f t="shared" si="13"/>
        <v>0</v>
      </c>
      <c r="N74" s="62"/>
      <c r="O74" s="62"/>
      <c r="P74" s="62"/>
      <c r="Q74" s="100">
        <f t="shared" si="7"/>
        <v>0</v>
      </c>
      <c r="R74" s="100">
        <f t="shared" si="8"/>
        <v>0</v>
      </c>
      <c r="T74" s="97">
        <f t="shared" si="9"/>
        <v>0</v>
      </c>
      <c r="U74" s="97">
        <f t="shared" si="10"/>
        <v>0</v>
      </c>
      <c r="W74" s="190" t="s">
        <v>209</v>
      </c>
      <c r="X74" s="190" t="s">
        <v>210</v>
      </c>
      <c r="Y74" s="190" t="s">
        <v>211</v>
      </c>
    </row>
    <row r="75" spans="1:25" ht="15" customHeight="1" x14ac:dyDescent="0.25">
      <c r="A75" s="90">
        <v>75</v>
      </c>
      <c r="B75" s="59"/>
      <c r="C75" s="60"/>
      <c r="D75" s="60"/>
      <c r="E75" s="60"/>
      <c r="F75" s="61"/>
      <c r="G75" s="61"/>
      <c r="H75" s="98"/>
      <c r="I75" s="99">
        <f t="shared" si="11"/>
        <v>365</v>
      </c>
      <c r="J75" s="61"/>
      <c r="K75" s="62"/>
      <c r="L75" s="100">
        <f t="shared" si="12"/>
        <v>0</v>
      </c>
      <c r="M75" s="100">
        <f t="shared" si="13"/>
        <v>0</v>
      </c>
      <c r="N75" s="62"/>
      <c r="O75" s="62"/>
      <c r="P75" s="62"/>
      <c r="Q75" s="100">
        <f t="shared" si="7"/>
        <v>0</v>
      </c>
      <c r="R75" s="100">
        <f t="shared" si="8"/>
        <v>0</v>
      </c>
      <c r="T75" s="97">
        <f t="shared" si="9"/>
        <v>0</v>
      </c>
      <c r="U75" s="97">
        <f t="shared" si="10"/>
        <v>0</v>
      </c>
      <c r="W75" s="190" t="s">
        <v>209</v>
      </c>
      <c r="X75" s="190" t="s">
        <v>210</v>
      </c>
      <c r="Y75" s="190" t="s">
        <v>211</v>
      </c>
    </row>
    <row r="76" spans="1:25" ht="15" customHeight="1" x14ac:dyDescent="0.25">
      <c r="A76" s="90">
        <v>76</v>
      </c>
      <c r="B76" s="59"/>
      <c r="C76" s="60"/>
      <c r="D76" s="60"/>
      <c r="E76" s="60"/>
      <c r="F76" s="61"/>
      <c r="G76" s="61"/>
      <c r="H76" s="98"/>
      <c r="I76" s="99">
        <f t="shared" si="11"/>
        <v>365</v>
      </c>
      <c r="J76" s="61"/>
      <c r="K76" s="62"/>
      <c r="L76" s="100">
        <f t="shared" si="12"/>
        <v>0</v>
      </c>
      <c r="M76" s="100">
        <f t="shared" si="13"/>
        <v>0</v>
      </c>
      <c r="N76" s="62"/>
      <c r="O76" s="62"/>
      <c r="P76" s="62"/>
      <c r="Q76" s="100">
        <f t="shared" si="7"/>
        <v>0</v>
      </c>
      <c r="R76" s="100">
        <f t="shared" si="8"/>
        <v>0</v>
      </c>
      <c r="T76" s="97">
        <f t="shared" si="9"/>
        <v>0</v>
      </c>
      <c r="U76" s="97">
        <f t="shared" si="10"/>
        <v>0</v>
      </c>
      <c r="W76" s="190" t="s">
        <v>209</v>
      </c>
      <c r="X76" s="190" t="s">
        <v>210</v>
      </c>
      <c r="Y76" s="190" t="s">
        <v>211</v>
      </c>
    </row>
    <row r="77" spans="1:25" ht="15" customHeight="1" x14ac:dyDescent="0.25">
      <c r="A77" s="90">
        <v>77</v>
      </c>
      <c r="B77" s="59"/>
      <c r="C77" s="60"/>
      <c r="D77" s="60"/>
      <c r="E77" s="60"/>
      <c r="F77" s="61"/>
      <c r="G77" s="61"/>
      <c r="H77" s="98"/>
      <c r="I77" s="99">
        <f t="shared" si="11"/>
        <v>365</v>
      </c>
      <c r="J77" s="61"/>
      <c r="K77" s="62"/>
      <c r="L77" s="100">
        <f t="shared" si="12"/>
        <v>0</v>
      </c>
      <c r="M77" s="100">
        <f t="shared" si="13"/>
        <v>0</v>
      </c>
      <c r="N77" s="62"/>
      <c r="O77" s="62"/>
      <c r="P77" s="62"/>
      <c r="Q77" s="100">
        <f t="shared" si="7"/>
        <v>0</v>
      </c>
      <c r="R77" s="100">
        <f t="shared" si="8"/>
        <v>0</v>
      </c>
      <c r="T77" s="97">
        <f t="shared" si="9"/>
        <v>0</v>
      </c>
      <c r="U77" s="97">
        <f t="shared" si="10"/>
        <v>0</v>
      </c>
      <c r="W77" s="190" t="s">
        <v>209</v>
      </c>
      <c r="X77" s="190" t="s">
        <v>210</v>
      </c>
      <c r="Y77" s="190" t="s">
        <v>211</v>
      </c>
    </row>
    <row r="78" spans="1:25" ht="15" customHeight="1" x14ac:dyDescent="0.25">
      <c r="A78" s="90">
        <v>78</v>
      </c>
      <c r="B78" s="59"/>
      <c r="C78" s="60"/>
      <c r="D78" s="60"/>
      <c r="E78" s="60"/>
      <c r="F78" s="61"/>
      <c r="G78" s="61"/>
      <c r="H78" s="98"/>
      <c r="I78" s="99">
        <f t="shared" si="11"/>
        <v>365</v>
      </c>
      <c r="J78" s="61"/>
      <c r="K78" s="62"/>
      <c r="L78" s="100">
        <f t="shared" si="12"/>
        <v>0</v>
      </c>
      <c r="M78" s="100">
        <f t="shared" si="13"/>
        <v>0</v>
      </c>
      <c r="N78" s="62"/>
      <c r="O78" s="62"/>
      <c r="P78" s="62"/>
      <c r="Q78" s="100">
        <f t="shared" si="7"/>
        <v>0</v>
      </c>
      <c r="R78" s="100">
        <f t="shared" si="8"/>
        <v>0</v>
      </c>
      <c r="T78" s="97">
        <f t="shared" si="9"/>
        <v>0</v>
      </c>
      <c r="U78" s="97">
        <f t="shared" si="10"/>
        <v>0</v>
      </c>
      <c r="W78" s="190" t="s">
        <v>209</v>
      </c>
      <c r="X78" s="190" t="s">
        <v>210</v>
      </c>
      <c r="Y78" s="190" t="s">
        <v>211</v>
      </c>
    </row>
    <row r="79" spans="1:25" ht="15" customHeight="1" x14ac:dyDescent="0.25">
      <c r="A79" s="90">
        <v>79</v>
      </c>
      <c r="B79" s="59"/>
      <c r="C79" s="60"/>
      <c r="D79" s="60"/>
      <c r="E79" s="60"/>
      <c r="F79" s="61"/>
      <c r="G79" s="61"/>
      <c r="H79" s="98"/>
      <c r="I79" s="99">
        <f t="shared" si="11"/>
        <v>365</v>
      </c>
      <c r="J79" s="61"/>
      <c r="K79" s="62"/>
      <c r="L79" s="100">
        <f t="shared" si="12"/>
        <v>0</v>
      </c>
      <c r="M79" s="100">
        <f t="shared" si="13"/>
        <v>0</v>
      </c>
      <c r="N79" s="62"/>
      <c r="O79" s="62"/>
      <c r="P79" s="62"/>
      <c r="Q79" s="100">
        <f t="shared" si="7"/>
        <v>0</v>
      </c>
      <c r="R79" s="100">
        <f t="shared" si="8"/>
        <v>0</v>
      </c>
      <c r="T79" s="97">
        <f t="shared" si="9"/>
        <v>0</v>
      </c>
      <c r="U79" s="97">
        <f t="shared" si="10"/>
        <v>0</v>
      </c>
      <c r="W79" s="190" t="s">
        <v>209</v>
      </c>
      <c r="X79" s="190" t="s">
        <v>210</v>
      </c>
      <c r="Y79" s="190" t="s">
        <v>211</v>
      </c>
    </row>
    <row r="80" spans="1:25" ht="15" customHeight="1" x14ac:dyDescent="0.25">
      <c r="A80" s="90">
        <v>80</v>
      </c>
      <c r="B80" s="59"/>
      <c r="C80" s="60"/>
      <c r="D80" s="60"/>
      <c r="E80" s="60"/>
      <c r="F80" s="61"/>
      <c r="G80" s="61"/>
      <c r="H80" s="98"/>
      <c r="I80" s="99">
        <f t="shared" si="11"/>
        <v>365</v>
      </c>
      <c r="J80" s="61"/>
      <c r="K80" s="62"/>
      <c r="L80" s="100">
        <f t="shared" si="12"/>
        <v>0</v>
      </c>
      <c r="M80" s="100">
        <f t="shared" si="13"/>
        <v>0</v>
      </c>
      <c r="N80" s="62"/>
      <c r="O80" s="62"/>
      <c r="P80" s="62"/>
      <c r="Q80" s="100">
        <f t="shared" si="7"/>
        <v>0</v>
      </c>
      <c r="R80" s="100">
        <f t="shared" si="8"/>
        <v>0</v>
      </c>
      <c r="T80" s="97">
        <f t="shared" si="9"/>
        <v>0</v>
      </c>
      <c r="U80" s="97">
        <f t="shared" si="10"/>
        <v>0</v>
      </c>
      <c r="W80" s="190" t="s">
        <v>209</v>
      </c>
      <c r="X80" s="190" t="s">
        <v>210</v>
      </c>
      <c r="Y80" s="190" t="s">
        <v>211</v>
      </c>
    </row>
    <row r="81" spans="1:25" ht="15" customHeight="1" x14ac:dyDescent="0.25">
      <c r="A81" s="90">
        <v>81</v>
      </c>
      <c r="B81" s="59"/>
      <c r="C81" s="60"/>
      <c r="D81" s="60"/>
      <c r="E81" s="60"/>
      <c r="F81" s="61"/>
      <c r="G81" s="61"/>
      <c r="H81" s="98"/>
      <c r="I81" s="99">
        <f t="shared" si="11"/>
        <v>365</v>
      </c>
      <c r="J81" s="61"/>
      <c r="K81" s="62"/>
      <c r="L81" s="100">
        <f t="shared" si="12"/>
        <v>0</v>
      </c>
      <c r="M81" s="100">
        <f t="shared" si="13"/>
        <v>0</v>
      </c>
      <c r="N81" s="62"/>
      <c r="O81" s="62"/>
      <c r="P81" s="62"/>
      <c r="Q81" s="100">
        <f t="shared" si="7"/>
        <v>0</v>
      </c>
      <c r="R81" s="100">
        <f t="shared" si="8"/>
        <v>0</v>
      </c>
      <c r="T81" s="97">
        <f t="shared" si="9"/>
        <v>0</v>
      </c>
      <c r="U81" s="97">
        <f t="shared" si="10"/>
        <v>0</v>
      </c>
      <c r="W81" s="190" t="s">
        <v>209</v>
      </c>
      <c r="X81" s="190" t="s">
        <v>210</v>
      </c>
      <c r="Y81" s="190" t="s">
        <v>211</v>
      </c>
    </row>
    <row r="82" spans="1:25" ht="15" customHeight="1" x14ac:dyDescent="0.25">
      <c r="A82" s="90">
        <v>82</v>
      </c>
      <c r="B82" s="59"/>
      <c r="C82" s="60"/>
      <c r="D82" s="60"/>
      <c r="E82" s="60"/>
      <c r="F82" s="61"/>
      <c r="G82" s="61"/>
      <c r="H82" s="98"/>
      <c r="I82" s="99">
        <f t="shared" si="11"/>
        <v>365</v>
      </c>
      <c r="J82" s="61"/>
      <c r="K82" s="62"/>
      <c r="L82" s="100">
        <f t="shared" si="12"/>
        <v>0</v>
      </c>
      <c r="M82" s="100">
        <f t="shared" si="13"/>
        <v>0</v>
      </c>
      <c r="N82" s="62"/>
      <c r="O82" s="62"/>
      <c r="P82" s="62"/>
      <c r="Q82" s="100">
        <f t="shared" si="7"/>
        <v>0</v>
      </c>
      <c r="R82" s="100">
        <f t="shared" si="8"/>
        <v>0</v>
      </c>
      <c r="T82" s="97">
        <f t="shared" si="9"/>
        <v>0</v>
      </c>
      <c r="U82" s="97">
        <f t="shared" si="10"/>
        <v>0</v>
      </c>
      <c r="W82" s="190" t="s">
        <v>209</v>
      </c>
      <c r="X82" s="190" t="s">
        <v>210</v>
      </c>
      <c r="Y82" s="190" t="s">
        <v>211</v>
      </c>
    </row>
    <row r="83" spans="1:25" ht="15" customHeight="1" x14ac:dyDescent="0.25">
      <c r="A83" s="90">
        <v>83</v>
      </c>
      <c r="B83" s="59"/>
      <c r="C83" s="60"/>
      <c r="D83" s="60"/>
      <c r="E83" s="60"/>
      <c r="F83" s="61"/>
      <c r="G83" s="61"/>
      <c r="H83" s="98"/>
      <c r="I83" s="99">
        <f t="shared" si="11"/>
        <v>365</v>
      </c>
      <c r="J83" s="61"/>
      <c r="K83" s="62"/>
      <c r="L83" s="100">
        <f t="shared" si="12"/>
        <v>0</v>
      </c>
      <c r="M83" s="100">
        <f t="shared" si="13"/>
        <v>0</v>
      </c>
      <c r="N83" s="62"/>
      <c r="O83" s="62"/>
      <c r="P83" s="62"/>
      <c r="Q83" s="100">
        <f t="shared" si="7"/>
        <v>0</v>
      </c>
      <c r="R83" s="100">
        <f t="shared" si="8"/>
        <v>0</v>
      </c>
      <c r="T83" s="97">
        <f t="shared" si="9"/>
        <v>0</v>
      </c>
      <c r="U83" s="97">
        <f t="shared" si="10"/>
        <v>0</v>
      </c>
      <c r="W83" s="190" t="s">
        <v>209</v>
      </c>
      <c r="X83" s="190" t="s">
        <v>210</v>
      </c>
      <c r="Y83" s="190" t="s">
        <v>211</v>
      </c>
    </row>
    <row r="84" spans="1:25" ht="15" customHeight="1" x14ac:dyDescent="0.25">
      <c r="A84" s="90">
        <v>84</v>
      </c>
      <c r="B84" s="59"/>
      <c r="C84" s="60"/>
      <c r="D84" s="60"/>
      <c r="E84" s="60"/>
      <c r="F84" s="61"/>
      <c r="G84" s="61"/>
      <c r="H84" s="98"/>
      <c r="I84" s="99">
        <f t="shared" si="11"/>
        <v>365</v>
      </c>
      <c r="J84" s="61"/>
      <c r="K84" s="62"/>
      <c r="L84" s="100">
        <f t="shared" si="12"/>
        <v>0</v>
      </c>
      <c r="M84" s="100">
        <f t="shared" si="13"/>
        <v>0</v>
      </c>
      <c r="N84" s="62"/>
      <c r="O84" s="62"/>
      <c r="P84" s="62"/>
      <c r="Q84" s="100">
        <f t="shared" si="7"/>
        <v>0</v>
      </c>
      <c r="R84" s="100">
        <f t="shared" si="8"/>
        <v>0</v>
      </c>
      <c r="T84" s="97">
        <f t="shared" si="9"/>
        <v>0</v>
      </c>
      <c r="U84" s="97">
        <f t="shared" si="10"/>
        <v>0</v>
      </c>
      <c r="W84" s="190" t="s">
        <v>209</v>
      </c>
      <c r="X84" s="190" t="s">
        <v>210</v>
      </c>
      <c r="Y84" s="190" t="s">
        <v>211</v>
      </c>
    </row>
    <row r="85" spans="1:25" ht="15" customHeight="1" x14ac:dyDescent="0.25">
      <c r="A85" s="90">
        <v>85</v>
      </c>
      <c r="B85" s="59"/>
      <c r="C85" s="60"/>
      <c r="D85" s="60"/>
      <c r="E85" s="60"/>
      <c r="F85" s="61"/>
      <c r="G85" s="61"/>
      <c r="H85" s="98"/>
      <c r="I85" s="99">
        <f t="shared" si="11"/>
        <v>365</v>
      </c>
      <c r="J85" s="61"/>
      <c r="K85" s="62"/>
      <c r="L85" s="100">
        <f t="shared" si="12"/>
        <v>0</v>
      </c>
      <c r="M85" s="100">
        <f t="shared" si="13"/>
        <v>0</v>
      </c>
      <c r="N85" s="62"/>
      <c r="O85" s="62"/>
      <c r="P85" s="62"/>
      <c r="Q85" s="100">
        <f t="shared" si="7"/>
        <v>0</v>
      </c>
      <c r="R85" s="100">
        <f t="shared" si="8"/>
        <v>0</v>
      </c>
      <c r="T85" s="97">
        <f t="shared" si="9"/>
        <v>0</v>
      </c>
      <c r="U85" s="97">
        <f t="shared" si="10"/>
        <v>0</v>
      </c>
      <c r="W85" s="190" t="s">
        <v>209</v>
      </c>
      <c r="X85" s="190" t="s">
        <v>210</v>
      </c>
      <c r="Y85" s="190" t="s">
        <v>211</v>
      </c>
    </row>
    <row r="86" spans="1:25" ht="15" customHeight="1" x14ac:dyDescent="0.25">
      <c r="A86" s="90">
        <v>86</v>
      </c>
      <c r="B86" s="59"/>
      <c r="C86" s="60"/>
      <c r="D86" s="60"/>
      <c r="E86" s="60"/>
      <c r="F86" s="61"/>
      <c r="G86" s="61"/>
      <c r="H86" s="98"/>
      <c r="I86" s="99">
        <f t="shared" si="11"/>
        <v>365</v>
      </c>
      <c r="J86" s="61"/>
      <c r="K86" s="62"/>
      <c r="L86" s="100">
        <f t="shared" si="12"/>
        <v>0</v>
      </c>
      <c r="M86" s="100">
        <f t="shared" si="13"/>
        <v>0</v>
      </c>
      <c r="N86" s="62"/>
      <c r="O86" s="62"/>
      <c r="P86" s="62"/>
      <c r="Q86" s="100">
        <f t="shared" si="7"/>
        <v>0</v>
      </c>
      <c r="R86" s="100">
        <f t="shared" si="8"/>
        <v>0</v>
      </c>
      <c r="T86" s="97">
        <f t="shared" si="9"/>
        <v>0</v>
      </c>
      <c r="U86" s="97">
        <f t="shared" si="10"/>
        <v>0</v>
      </c>
      <c r="W86" s="190" t="s">
        <v>209</v>
      </c>
      <c r="X86" s="190" t="s">
        <v>210</v>
      </c>
      <c r="Y86" s="190" t="s">
        <v>211</v>
      </c>
    </row>
    <row r="87" spans="1:25" ht="15" customHeight="1" x14ac:dyDescent="0.25">
      <c r="A87" s="90">
        <v>87</v>
      </c>
      <c r="B87" s="59"/>
      <c r="C87" s="60"/>
      <c r="D87" s="60"/>
      <c r="E87" s="60"/>
      <c r="F87" s="61"/>
      <c r="G87" s="61"/>
      <c r="H87" s="98"/>
      <c r="I87" s="99">
        <f t="shared" si="11"/>
        <v>365</v>
      </c>
      <c r="J87" s="61"/>
      <c r="K87" s="62"/>
      <c r="L87" s="100">
        <f t="shared" si="12"/>
        <v>0</v>
      </c>
      <c r="M87" s="100">
        <f t="shared" si="13"/>
        <v>0</v>
      </c>
      <c r="N87" s="62"/>
      <c r="O87" s="62"/>
      <c r="P87" s="62"/>
      <c r="Q87" s="100">
        <f t="shared" si="7"/>
        <v>0</v>
      </c>
      <c r="R87" s="100">
        <f t="shared" si="8"/>
        <v>0</v>
      </c>
      <c r="T87" s="97">
        <f t="shared" si="9"/>
        <v>0</v>
      </c>
      <c r="U87" s="97">
        <f t="shared" si="10"/>
        <v>0</v>
      </c>
      <c r="W87" s="190" t="s">
        <v>209</v>
      </c>
      <c r="X87" s="190" t="s">
        <v>210</v>
      </c>
      <c r="Y87" s="190" t="s">
        <v>211</v>
      </c>
    </row>
    <row r="88" spans="1:25" ht="15" customHeight="1" x14ac:dyDescent="0.25">
      <c r="A88" s="90">
        <v>88</v>
      </c>
      <c r="B88" s="59"/>
      <c r="C88" s="60"/>
      <c r="D88" s="60"/>
      <c r="E88" s="60"/>
      <c r="F88" s="61"/>
      <c r="G88" s="61"/>
      <c r="H88" s="98"/>
      <c r="I88" s="99">
        <f t="shared" si="11"/>
        <v>365</v>
      </c>
      <c r="J88" s="61"/>
      <c r="K88" s="62"/>
      <c r="L88" s="100">
        <f t="shared" si="12"/>
        <v>0</v>
      </c>
      <c r="M88" s="100">
        <f t="shared" si="13"/>
        <v>0</v>
      </c>
      <c r="N88" s="62"/>
      <c r="O88" s="62"/>
      <c r="P88" s="62"/>
      <c r="Q88" s="100">
        <f t="shared" si="7"/>
        <v>0</v>
      </c>
      <c r="R88" s="100">
        <f t="shared" si="8"/>
        <v>0</v>
      </c>
      <c r="T88" s="97">
        <f t="shared" si="9"/>
        <v>0</v>
      </c>
      <c r="U88" s="97">
        <f t="shared" si="10"/>
        <v>0</v>
      </c>
      <c r="W88" s="190" t="s">
        <v>209</v>
      </c>
      <c r="X88" s="190" t="s">
        <v>210</v>
      </c>
      <c r="Y88" s="190" t="s">
        <v>211</v>
      </c>
    </row>
    <row r="89" spans="1:25" ht="15" customHeight="1" x14ac:dyDescent="0.25">
      <c r="A89" s="90">
        <v>89</v>
      </c>
      <c r="B89" s="59"/>
      <c r="C89" s="60"/>
      <c r="D89" s="60"/>
      <c r="E89" s="60"/>
      <c r="F89" s="61"/>
      <c r="G89" s="61"/>
      <c r="H89" s="98"/>
      <c r="I89" s="99">
        <f t="shared" si="11"/>
        <v>365</v>
      </c>
      <c r="J89" s="61"/>
      <c r="K89" s="62"/>
      <c r="L89" s="100">
        <f t="shared" si="12"/>
        <v>0</v>
      </c>
      <c r="M89" s="100">
        <f t="shared" si="13"/>
        <v>0</v>
      </c>
      <c r="N89" s="62"/>
      <c r="O89" s="62"/>
      <c r="P89" s="62"/>
      <c r="Q89" s="100">
        <f t="shared" si="7"/>
        <v>0</v>
      </c>
      <c r="R89" s="100">
        <f t="shared" si="8"/>
        <v>0</v>
      </c>
      <c r="T89" s="97">
        <f t="shared" si="9"/>
        <v>0</v>
      </c>
      <c r="U89" s="97">
        <f t="shared" si="10"/>
        <v>0</v>
      </c>
      <c r="W89" s="190" t="s">
        <v>209</v>
      </c>
      <c r="X89" s="190" t="s">
        <v>210</v>
      </c>
      <c r="Y89" s="190" t="s">
        <v>211</v>
      </c>
    </row>
    <row r="90" spans="1:25" ht="15" customHeight="1" x14ac:dyDescent="0.25">
      <c r="A90" s="90">
        <v>90</v>
      </c>
      <c r="B90" s="59"/>
      <c r="C90" s="60"/>
      <c r="D90" s="60"/>
      <c r="E90" s="60"/>
      <c r="F90" s="61"/>
      <c r="G90" s="61"/>
      <c r="H90" s="98"/>
      <c r="I90" s="99">
        <f t="shared" si="11"/>
        <v>365</v>
      </c>
      <c r="J90" s="61"/>
      <c r="K90" s="62"/>
      <c r="L90" s="100">
        <f t="shared" si="12"/>
        <v>0</v>
      </c>
      <c r="M90" s="100">
        <f t="shared" si="13"/>
        <v>0</v>
      </c>
      <c r="N90" s="62"/>
      <c r="O90" s="62"/>
      <c r="P90" s="62"/>
      <c r="Q90" s="100">
        <f t="shared" si="7"/>
        <v>0</v>
      </c>
      <c r="R90" s="100">
        <f t="shared" si="8"/>
        <v>0</v>
      </c>
      <c r="T90" s="97">
        <f t="shared" si="9"/>
        <v>0</v>
      </c>
      <c r="U90" s="97">
        <f t="shared" si="10"/>
        <v>0</v>
      </c>
      <c r="W90" s="190" t="s">
        <v>209</v>
      </c>
      <c r="X90" s="190" t="s">
        <v>210</v>
      </c>
      <c r="Y90" s="190" t="s">
        <v>211</v>
      </c>
    </row>
    <row r="91" spans="1:25" ht="15" customHeight="1" x14ac:dyDescent="0.25">
      <c r="A91" s="90">
        <v>91</v>
      </c>
      <c r="B91" s="59"/>
      <c r="C91" s="60"/>
      <c r="D91" s="60"/>
      <c r="E91" s="60"/>
      <c r="F91" s="61"/>
      <c r="G91" s="61"/>
      <c r="H91" s="98"/>
      <c r="I91" s="99">
        <f t="shared" si="11"/>
        <v>365</v>
      </c>
      <c r="J91" s="61"/>
      <c r="K91" s="62"/>
      <c r="L91" s="100">
        <f t="shared" si="12"/>
        <v>0</v>
      </c>
      <c r="M91" s="100">
        <f t="shared" si="13"/>
        <v>0</v>
      </c>
      <c r="N91" s="62"/>
      <c r="O91" s="62"/>
      <c r="P91" s="62"/>
      <c r="Q91" s="100">
        <f t="shared" si="7"/>
        <v>0</v>
      </c>
      <c r="R91" s="100">
        <f t="shared" si="8"/>
        <v>0</v>
      </c>
      <c r="T91" s="97">
        <f t="shared" si="9"/>
        <v>0</v>
      </c>
      <c r="U91" s="97">
        <f t="shared" si="10"/>
        <v>0</v>
      </c>
      <c r="W91" s="190" t="s">
        <v>209</v>
      </c>
      <c r="X91" s="190" t="s">
        <v>210</v>
      </c>
      <c r="Y91" s="190" t="s">
        <v>211</v>
      </c>
    </row>
    <row r="92" spans="1:25" ht="15" customHeight="1" x14ac:dyDescent="0.25">
      <c r="A92" s="90">
        <v>92</v>
      </c>
      <c r="B92" s="59"/>
      <c r="C92" s="60"/>
      <c r="D92" s="60"/>
      <c r="E92" s="60"/>
      <c r="F92" s="61"/>
      <c r="G92" s="61"/>
      <c r="H92" s="98"/>
      <c r="I92" s="99">
        <f t="shared" si="11"/>
        <v>365</v>
      </c>
      <c r="J92" s="61"/>
      <c r="K92" s="62"/>
      <c r="L92" s="100">
        <f t="shared" si="12"/>
        <v>0</v>
      </c>
      <c r="M92" s="100">
        <f t="shared" si="13"/>
        <v>0</v>
      </c>
      <c r="N92" s="62"/>
      <c r="O92" s="62"/>
      <c r="P92" s="62"/>
      <c r="Q92" s="100">
        <f t="shared" si="7"/>
        <v>0</v>
      </c>
      <c r="R92" s="100">
        <f t="shared" si="8"/>
        <v>0</v>
      </c>
      <c r="T92" s="97">
        <f t="shared" si="9"/>
        <v>0</v>
      </c>
      <c r="U92" s="97">
        <f t="shared" si="10"/>
        <v>0</v>
      </c>
      <c r="W92" s="190" t="s">
        <v>209</v>
      </c>
      <c r="X92" s="190" t="s">
        <v>210</v>
      </c>
      <c r="Y92" s="190" t="s">
        <v>211</v>
      </c>
    </row>
    <row r="93" spans="1:25" ht="15" customHeight="1" x14ac:dyDescent="0.25">
      <c r="A93" s="90">
        <v>93</v>
      </c>
      <c r="B93" s="59"/>
      <c r="C93" s="60"/>
      <c r="D93" s="60"/>
      <c r="E93" s="60"/>
      <c r="F93" s="61"/>
      <c r="G93" s="61"/>
      <c r="H93" s="98"/>
      <c r="I93" s="99">
        <f t="shared" si="11"/>
        <v>365</v>
      </c>
      <c r="J93" s="61"/>
      <c r="K93" s="62"/>
      <c r="L93" s="100">
        <f t="shared" si="12"/>
        <v>0</v>
      </c>
      <c r="M93" s="100">
        <f t="shared" si="13"/>
        <v>0</v>
      </c>
      <c r="N93" s="62"/>
      <c r="O93" s="62"/>
      <c r="P93" s="62"/>
      <c r="Q93" s="100">
        <f t="shared" si="7"/>
        <v>0</v>
      </c>
      <c r="R93" s="100">
        <f t="shared" si="8"/>
        <v>0</v>
      </c>
      <c r="T93" s="97">
        <f t="shared" si="9"/>
        <v>0</v>
      </c>
      <c r="U93" s="97">
        <f t="shared" si="10"/>
        <v>0</v>
      </c>
      <c r="W93" s="190" t="s">
        <v>209</v>
      </c>
      <c r="X93" s="190" t="s">
        <v>210</v>
      </c>
      <c r="Y93" s="190" t="s">
        <v>211</v>
      </c>
    </row>
    <row r="94" spans="1:25" ht="15" customHeight="1" x14ac:dyDescent="0.25">
      <c r="A94" s="90">
        <v>94</v>
      </c>
      <c r="B94" s="59"/>
      <c r="C94" s="60"/>
      <c r="D94" s="60"/>
      <c r="E94" s="60"/>
      <c r="F94" s="61"/>
      <c r="G94" s="61"/>
      <c r="H94" s="98"/>
      <c r="I94" s="99">
        <f t="shared" si="11"/>
        <v>365</v>
      </c>
      <c r="J94" s="61"/>
      <c r="K94" s="62"/>
      <c r="L94" s="100">
        <f t="shared" si="12"/>
        <v>0</v>
      </c>
      <c r="M94" s="100">
        <f t="shared" si="13"/>
        <v>0</v>
      </c>
      <c r="N94" s="62"/>
      <c r="O94" s="62"/>
      <c r="P94" s="62"/>
      <c r="Q94" s="100">
        <f t="shared" si="7"/>
        <v>0</v>
      </c>
      <c r="R94" s="100">
        <f t="shared" si="8"/>
        <v>0</v>
      </c>
      <c r="T94" s="97">
        <f t="shared" si="9"/>
        <v>0</v>
      </c>
      <c r="U94" s="97">
        <f t="shared" si="10"/>
        <v>0</v>
      </c>
      <c r="W94" s="190" t="s">
        <v>209</v>
      </c>
      <c r="X94" s="190" t="s">
        <v>210</v>
      </c>
      <c r="Y94" s="190" t="s">
        <v>211</v>
      </c>
    </row>
    <row r="95" spans="1:25" ht="15" customHeight="1" x14ac:dyDescent="0.25">
      <c r="A95" s="90">
        <v>95</v>
      </c>
      <c r="B95" s="59"/>
      <c r="C95" s="60"/>
      <c r="D95" s="60"/>
      <c r="E95" s="60"/>
      <c r="F95" s="61"/>
      <c r="G95" s="61"/>
      <c r="H95" s="98"/>
      <c r="I95" s="99">
        <f t="shared" si="11"/>
        <v>365</v>
      </c>
      <c r="J95" s="61"/>
      <c r="K95" s="62"/>
      <c r="L95" s="100">
        <f t="shared" si="12"/>
        <v>0</v>
      </c>
      <c r="M95" s="100">
        <f t="shared" si="13"/>
        <v>0</v>
      </c>
      <c r="N95" s="62"/>
      <c r="O95" s="62"/>
      <c r="P95" s="62"/>
      <c r="Q95" s="100">
        <f t="shared" si="7"/>
        <v>0</v>
      </c>
      <c r="R95" s="100">
        <f t="shared" si="8"/>
        <v>0</v>
      </c>
      <c r="T95" s="97">
        <f t="shared" si="9"/>
        <v>0</v>
      </c>
      <c r="U95" s="97">
        <f t="shared" si="10"/>
        <v>0</v>
      </c>
      <c r="W95" s="190" t="s">
        <v>209</v>
      </c>
      <c r="X95" s="190" t="s">
        <v>210</v>
      </c>
      <c r="Y95" s="190" t="s">
        <v>211</v>
      </c>
    </row>
    <row r="96" spans="1:25" ht="15" customHeight="1" x14ac:dyDescent="0.25">
      <c r="A96" s="90">
        <v>96</v>
      </c>
      <c r="B96" s="59"/>
      <c r="C96" s="60"/>
      <c r="D96" s="60"/>
      <c r="E96" s="60"/>
      <c r="F96" s="61"/>
      <c r="G96" s="61"/>
      <c r="H96" s="98"/>
      <c r="I96" s="99">
        <f t="shared" si="11"/>
        <v>365</v>
      </c>
      <c r="J96" s="61"/>
      <c r="K96" s="62"/>
      <c r="L96" s="100">
        <f t="shared" si="12"/>
        <v>0</v>
      </c>
      <c r="M96" s="100">
        <f t="shared" si="13"/>
        <v>0</v>
      </c>
      <c r="N96" s="62"/>
      <c r="O96" s="62"/>
      <c r="P96" s="62"/>
      <c r="Q96" s="100">
        <f t="shared" si="7"/>
        <v>0</v>
      </c>
      <c r="R96" s="100">
        <f t="shared" si="8"/>
        <v>0</v>
      </c>
      <c r="T96" s="97">
        <f t="shared" si="9"/>
        <v>0</v>
      </c>
      <c r="U96" s="97">
        <f t="shared" si="10"/>
        <v>0</v>
      </c>
      <c r="W96" s="190" t="s">
        <v>209</v>
      </c>
      <c r="X96" s="190" t="s">
        <v>210</v>
      </c>
      <c r="Y96" s="190" t="s">
        <v>211</v>
      </c>
    </row>
    <row r="97" spans="1:25" ht="15" customHeight="1" x14ac:dyDescent="0.25">
      <c r="A97" s="90">
        <v>97</v>
      </c>
      <c r="B97" s="59"/>
      <c r="C97" s="60"/>
      <c r="D97" s="60"/>
      <c r="E97" s="60"/>
      <c r="F97" s="61"/>
      <c r="G97" s="61"/>
      <c r="H97" s="98"/>
      <c r="I97" s="99">
        <f t="shared" si="11"/>
        <v>365</v>
      </c>
      <c r="J97" s="61"/>
      <c r="K97" s="62"/>
      <c r="L97" s="100">
        <f t="shared" si="12"/>
        <v>0</v>
      </c>
      <c r="M97" s="100">
        <f t="shared" si="13"/>
        <v>0</v>
      </c>
      <c r="N97" s="62"/>
      <c r="O97" s="62"/>
      <c r="P97" s="62"/>
      <c r="Q97" s="100">
        <f t="shared" si="7"/>
        <v>0</v>
      </c>
      <c r="R97" s="100">
        <f t="shared" si="8"/>
        <v>0</v>
      </c>
      <c r="T97" s="97">
        <f t="shared" si="9"/>
        <v>0</v>
      </c>
      <c r="U97" s="97">
        <f t="shared" si="10"/>
        <v>0</v>
      </c>
      <c r="W97" s="190" t="s">
        <v>209</v>
      </c>
      <c r="X97" s="190" t="s">
        <v>210</v>
      </c>
      <c r="Y97" s="190" t="s">
        <v>211</v>
      </c>
    </row>
    <row r="98" spans="1:25" ht="15" customHeight="1" x14ac:dyDescent="0.25">
      <c r="A98" s="90">
        <v>98</v>
      </c>
      <c r="B98" s="59"/>
      <c r="C98" s="60"/>
      <c r="D98" s="60"/>
      <c r="E98" s="60"/>
      <c r="F98" s="61"/>
      <c r="G98" s="61"/>
      <c r="H98" s="98"/>
      <c r="I98" s="99">
        <f t="shared" si="11"/>
        <v>365</v>
      </c>
      <c r="J98" s="61"/>
      <c r="K98" s="62"/>
      <c r="L98" s="100">
        <f t="shared" si="12"/>
        <v>0</v>
      </c>
      <c r="M98" s="100">
        <f t="shared" si="13"/>
        <v>0</v>
      </c>
      <c r="N98" s="62"/>
      <c r="O98" s="62"/>
      <c r="P98" s="62"/>
      <c r="Q98" s="100">
        <f t="shared" si="7"/>
        <v>0</v>
      </c>
      <c r="R98" s="100">
        <f t="shared" si="8"/>
        <v>0</v>
      </c>
      <c r="T98" s="97">
        <f t="shared" si="9"/>
        <v>0</v>
      </c>
      <c r="U98" s="97">
        <f t="shared" si="10"/>
        <v>0</v>
      </c>
      <c r="W98" s="190" t="s">
        <v>209</v>
      </c>
      <c r="X98" s="190" t="s">
        <v>210</v>
      </c>
      <c r="Y98" s="190" t="s">
        <v>211</v>
      </c>
    </row>
    <row r="99" spans="1:25" ht="15" customHeight="1" x14ac:dyDescent="0.25">
      <c r="A99" s="90">
        <v>99</v>
      </c>
      <c r="B99" s="59"/>
      <c r="C99" s="60"/>
      <c r="D99" s="60"/>
      <c r="E99" s="60"/>
      <c r="F99" s="61"/>
      <c r="G99" s="61"/>
      <c r="H99" s="98"/>
      <c r="I99" s="99">
        <f t="shared" si="11"/>
        <v>365</v>
      </c>
      <c r="J99" s="61"/>
      <c r="K99" s="62"/>
      <c r="L99" s="100">
        <f t="shared" si="12"/>
        <v>0</v>
      </c>
      <c r="M99" s="100">
        <f t="shared" si="13"/>
        <v>0</v>
      </c>
      <c r="N99" s="62"/>
      <c r="O99" s="62"/>
      <c r="P99" s="62"/>
      <c r="Q99" s="100">
        <f t="shared" si="7"/>
        <v>0</v>
      </c>
      <c r="R99" s="100">
        <f t="shared" si="8"/>
        <v>0</v>
      </c>
      <c r="T99" s="97">
        <f t="shared" si="9"/>
        <v>0</v>
      </c>
      <c r="U99" s="97">
        <f t="shared" si="10"/>
        <v>0</v>
      </c>
      <c r="W99" s="190" t="s">
        <v>209</v>
      </c>
      <c r="X99" s="190" t="s">
        <v>210</v>
      </c>
      <c r="Y99" s="190" t="s">
        <v>211</v>
      </c>
    </row>
    <row r="100" spans="1:25" ht="15" customHeight="1" x14ac:dyDescent="0.25">
      <c r="A100" s="90">
        <v>100</v>
      </c>
      <c r="B100" s="59"/>
      <c r="C100" s="60"/>
      <c r="D100" s="60"/>
      <c r="E100" s="60"/>
      <c r="F100" s="61"/>
      <c r="G100" s="61"/>
      <c r="H100" s="98"/>
      <c r="I100" s="99">
        <f t="shared" si="11"/>
        <v>365</v>
      </c>
      <c r="J100" s="61"/>
      <c r="K100" s="62"/>
      <c r="L100" s="100">
        <f>(K100*J100*999.7*9.81)/(1000*3600)</f>
        <v>0</v>
      </c>
      <c r="M100" s="100">
        <f>L100*G100</f>
        <v>0</v>
      </c>
      <c r="N100" s="62"/>
      <c r="O100" s="62"/>
      <c r="P100" s="62"/>
      <c r="Q100" s="100">
        <f t="shared" si="7"/>
        <v>0</v>
      </c>
      <c r="R100" s="100">
        <f t="shared" si="8"/>
        <v>0</v>
      </c>
      <c r="T100" s="97">
        <f t="shared" si="9"/>
        <v>0</v>
      </c>
      <c r="U100" s="97">
        <f t="shared" si="10"/>
        <v>0</v>
      </c>
      <c r="W100" s="190" t="s">
        <v>209</v>
      </c>
      <c r="X100" s="190" t="s">
        <v>210</v>
      </c>
      <c r="Y100" s="190" t="s">
        <v>211</v>
      </c>
    </row>
  </sheetData>
  <sheetProtection password="CCE4" sheet="1"/>
  <mergeCells count="1">
    <mergeCell ref="B1:U1"/>
  </mergeCells>
  <conditionalFormatting sqref="I6:I100">
    <cfRule type="cellIs" dxfId="40" priority="5" stopIfTrue="1" operator="greaterThan">
      <formula>0</formula>
    </cfRule>
  </conditionalFormatting>
  <conditionalFormatting sqref="L5:M100">
    <cfRule type="cellIs" dxfId="39" priority="4" stopIfTrue="1" operator="greaterThan">
      <formula>0</formula>
    </cfRule>
  </conditionalFormatting>
  <conditionalFormatting sqref="Q5:R100">
    <cfRule type="cellIs" dxfId="38" priority="1" stopIfTrue="1" operator="notEqual">
      <formula>0</formula>
    </cfRule>
  </conditionalFormatting>
  <dataValidations count="1">
    <dataValidation type="list" allowBlank="1" showInputMessage="1" showErrorMessage="1" sqref="H5:H100">
      <formula1>aufstellung</formula1>
    </dataValidation>
  </dataValidations>
  <pageMargins left="0.7" right="0.7" top="0.78740157499999996" bottom="0.78740157499999996"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00"/>
  <sheetViews>
    <sheetView showRowColHeaders="0" workbookViewId="0">
      <pane ySplit="1" topLeftCell="A2" activePane="bottomLeft" state="frozen"/>
      <selection activeCell="B1" sqref="B1"/>
      <selection pane="bottomLeft" activeCell="A2" sqref="A2"/>
    </sheetView>
  </sheetViews>
  <sheetFormatPr baseColWidth="10" defaultRowHeight="15" customHeight="1" x14ac:dyDescent="0.25"/>
  <cols>
    <col min="1" max="1" width="4.7109375" style="91" customWidth="1"/>
    <col min="2" max="2" width="24.28515625" style="50" customWidth="1"/>
    <col min="3" max="3" width="20.7109375" style="50" customWidth="1"/>
    <col min="4" max="5" width="24.7109375" style="50" customWidth="1"/>
    <col min="6" max="6" width="11.42578125" style="50" customWidth="1"/>
    <col min="7" max="7" width="13.42578125" style="50" bestFit="1" customWidth="1"/>
    <col min="8" max="8" width="16.5703125" style="50" customWidth="1"/>
    <col min="9" max="9" width="9.28515625" style="50" bestFit="1" customWidth="1"/>
    <col min="10" max="10" width="13.5703125" style="50" customWidth="1"/>
    <col min="11" max="11" width="13.5703125" style="50" hidden="1" customWidth="1"/>
    <col min="12" max="12" width="14.28515625" style="50" customWidth="1"/>
    <col min="13" max="13" width="15.85546875" style="50" customWidth="1"/>
    <col min="14" max="14" width="14.140625" style="50" customWidth="1"/>
    <col min="15" max="15" width="15.5703125" style="50" customWidth="1"/>
    <col min="16" max="16" width="15" style="50" bestFit="1" customWidth="1"/>
    <col min="17" max="17" width="15" style="50" customWidth="1"/>
    <col min="18" max="18" width="1.7109375" style="50" customWidth="1"/>
    <col min="19" max="19" width="12.42578125" style="50" hidden="1" customWidth="1"/>
    <col min="20" max="20" width="0" style="50" hidden="1" customWidth="1"/>
    <col min="21" max="22" width="11.42578125" style="50"/>
    <col min="23" max="25" width="0" style="50" hidden="1" customWidth="1"/>
    <col min="26" max="16384" width="11.42578125" style="50"/>
  </cols>
  <sheetData>
    <row r="1" spans="1:25" s="40" customFormat="1" ht="30" customHeight="1" x14ac:dyDescent="0.25">
      <c r="A1" s="93"/>
      <c r="B1" s="197" t="s">
        <v>56</v>
      </c>
      <c r="C1" s="197"/>
      <c r="D1" s="197"/>
      <c r="E1" s="197"/>
      <c r="F1" s="197"/>
      <c r="G1" s="197"/>
      <c r="H1" s="197"/>
      <c r="I1" s="197"/>
      <c r="J1" s="197"/>
      <c r="K1" s="197"/>
      <c r="L1" s="197"/>
      <c r="M1" s="197"/>
      <c r="N1" s="197"/>
      <c r="O1" s="197"/>
      <c r="P1" s="197"/>
      <c r="Q1" s="197"/>
      <c r="R1" s="198"/>
      <c r="S1" s="198"/>
      <c r="T1" s="198"/>
    </row>
    <row r="2" spans="1:25" s="40" customFormat="1" ht="6" customHeight="1" x14ac:dyDescent="0.2">
      <c r="A2" s="89"/>
    </row>
    <row r="3" spans="1:25" s="40" customFormat="1" ht="15" customHeight="1" x14ac:dyDescent="0.2">
      <c r="A3" s="90"/>
      <c r="B3" s="51" t="s">
        <v>78</v>
      </c>
      <c r="C3" s="52" t="s">
        <v>79</v>
      </c>
      <c r="D3" s="52" t="s">
        <v>80</v>
      </c>
      <c r="E3" s="52" t="s">
        <v>81</v>
      </c>
      <c r="F3" s="52" t="s">
        <v>82</v>
      </c>
      <c r="G3" s="52" t="s">
        <v>83</v>
      </c>
      <c r="H3" s="52" t="s">
        <v>85</v>
      </c>
      <c r="I3" s="52" t="s">
        <v>86</v>
      </c>
      <c r="J3" s="52" t="s">
        <v>96</v>
      </c>
      <c r="K3" s="94" t="s">
        <v>97</v>
      </c>
      <c r="L3" s="52" t="s">
        <v>98</v>
      </c>
      <c r="M3" s="52" t="s">
        <v>99</v>
      </c>
      <c r="N3" s="52" t="s">
        <v>100</v>
      </c>
      <c r="O3" s="52" t="s">
        <v>101</v>
      </c>
      <c r="P3" s="52" t="s">
        <v>105</v>
      </c>
      <c r="Q3" s="52" t="s">
        <v>203</v>
      </c>
      <c r="S3" s="94" t="s">
        <v>110</v>
      </c>
      <c r="T3" s="94" t="s">
        <v>159</v>
      </c>
      <c r="W3" s="192"/>
      <c r="X3" s="192"/>
      <c r="Y3" s="192"/>
    </row>
    <row r="4" spans="1:25" s="43" customFormat="1" ht="79.5" customHeight="1" x14ac:dyDescent="0.25">
      <c r="B4" s="95" t="s">
        <v>40</v>
      </c>
      <c r="C4" s="96" t="s">
        <v>49</v>
      </c>
      <c r="D4" s="96" t="s">
        <v>198</v>
      </c>
      <c r="E4" s="96" t="s">
        <v>199</v>
      </c>
      <c r="F4" s="56" t="s">
        <v>84</v>
      </c>
      <c r="G4" s="56" t="s">
        <v>93</v>
      </c>
      <c r="H4" s="96" t="s">
        <v>57</v>
      </c>
      <c r="I4" s="56" t="s">
        <v>50</v>
      </c>
      <c r="J4" s="56" t="s">
        <v>46</v>
      </c>
      <c r="K4" s="56" t="s">
        <v>102</v>
      </c>
      <c r="L4" s="56" t="s">
        <v>43</v>
      </c>
      <c r="M4" s="56" t="s">
        <v>160</v>
      </c>
      <c r="N4" s="56" t="s">
        <v>200</v>
      </c>
      <c r="O4" s="56" t="s">
        <v>161</v>
      </c>
      <c r="P4" s="56" t="s">
        <v>207</v>
      </c>
      <c r="Q4" s="56" t="s">
        <v>212</v>
      </c>
      <c r="S4" s="56" t="s">
        <v>103</v>
      </c>
      <c r="T4" s="56" t="s">
        <v>104</v>
      </c>
      <c r="W4" s="189" t="s">
        <v>204</v>
      </c>
      <c r="X4" s="189" t="s">
        <v>205</v>
      </c>
      <c r="Y4" s="189" t="s">
        <v>206</v>
      </c>
    </row>
    <row r="5" spans="1:25" s="40" customFormat="1" ht="15" customHeight="1" x14ac:dyDescent="0.2">
      <c r="A5" s="90">
        <v>5</v>
      </c>
      <c r="B5" s="59" t="s">
        <v>228</v>
      </c>
      <c r="C5" s="60" t="s">
        <v>238</v>
      </c>
      <c r="D5" s="60" t="s">
        <v>239</v>
      </c>
      <c r="E5" s="60" t="s">
        <v>229</v>
      </c>
      <c r="F5" s="61">
        <v>1</v>
      </c>
      <c r="G5" s="61">
        <v>50</v>
      </c>
      <c r="H5" s="98" t="s">
        <v>51</v>
      </c>
      <c r="I5" s="99">
        <f>'1.3.2.1'!$I$5</f>
        <v>365</v>
      </c>
      <c r="J5" s="62">
        <v>1155</v>
      </c>
      <c r="K5" s="97">
        <f t="shared" ref="K5:K16" si="0">J5*G5</f>
        <v>57750</v>
      </c>
      <c r="L5" s="62">
        <v>100</v>
      </c>
      <c r="M5" s="62">
        <v>30</v>
      </c>
      <c r="N5" s="62">
        <v>35</v>
      </c>
      <c r="O5" s="62">
        <v>73.3</v>
      </c>
      <c r="P5" s="100">
        <f>IF(O5=0,0,O5-(M5+N5))</f>
        <v>8.2999999999999972</v>
      </c>
      <c r="Q5" s="100" t="str">
        <f>IF(L5=0,0,IF(L5&lt;1000,W5,IF(L5&gt;3000,Y5,X5)))</f>
        <v>5 - 8</v>
      </c>
      <c r="S5" s="97">
        <f t="shared" ref="S5:S36" si="1">IF(H5="trocken aufgestellt",K5,0)</f>
        <v>57750</v>
      </c>
      <c r="T5" s="97">
        <f t="shared" ref="T5:T36" si="2">IF(H5="nass aufgestellt",K5,0)</f>
        <v>0</v>
      </c>
      <c r="U5" s="58"/>
      <c r="W5" s="190" t="s">
        <v>209</v>
      </c>
      <c r="X5" s="190" t="s">
        <v>210</v>
      </c>
      <c r="Y5" s="190" t="s">
        <v>211</v>
      </c>
    </row>
    <row r="6" spans="1:25" s="40" customFormat="1" ht="15" customHeight="1" x14ac:dyDescent="0.2">
      <c r="A6" s="90">
        <v>6</v>
      </c>
      <c r="B6" s="59"/>
      <c r="C6" s="60"/>
      <c r="D6" s="60"/>
      <c r="E6" s="60"/>
      <c r="F6" s="61"/>
      <c r="G6" s="61"/>
      <c r="H6" s="98"/>
      <c r="I6" s="99">
        <f>'1.3.2.1'!$I$5</f>
        <v>365</v>
      </c>
      <c r="J6" s="62"/>
      <c r="K6" s="97">
        <f t="shared" si="0"/>
        <v>0</v>
      </c>
      <c r="L6" s="62"/>
      <c r="M6" s="62"/>
      <c r="N6" s="62"/>
      <c r="O6" s="62"/>
      <c r="P6" s="100">
        <f t="shared" ref="P6:P69" si="3">IF(O6=0,0,O6-(M6+N6))</f>
        <v>0</v>
      </c>
      <c r="Q6" s="100">
        <f t="shared" ref="Q6:Q69" si="4">IF(L6=0,0,IF(L6&lt;1000,W6,IF(L6&gt;3000,Y6,X6)))</f>
        <v>0</v>
      </c>
      <c r="S6" s="97">
        <f t="shared" si="1"/>
        <v>0</v>
      </c>
      <c r="T6" s="97">
        <f t="shared" si="2"/>
        <v>0</v>
      </c>
      <c r="W6" s="190" t="s">
        <v>209</v>
      </c>
      <c r="X6" s="190" t="s">
        <v>210</v>
      </c>
      <c r="Y6" s="190" t="s">
        <v>211</v>
      </c>
    </row>
    <row r="7" spans="1:25" s="40" customFormat="1" ht="15" customHeight="1" x14ac:dyDescent="0.2">
      <c r="A7" s="90">
        <v>7</v>
      </c>
      <c r="B7" s="59"/>
      <c r="C7" s="60"/>
      <c r="D7" s="60"/>
      <c r="E7" s="60"/>
      <c r="F7" s="61"/>
      <c r="G7" s="61"/>
      <c r="H7" s="98"/>
      <c r="I7" s="99">
        <f>'1.3.2.1'!$I$5</f>
        <v>365</v>
      </c>
      <c r="J7" s="62"/>
      <c r="K7" s="97">
        <f t="shared" si="0"/>
        <v>0</v>
      </c>
      <c r="L7" s="62"/>
      <c r="M7" s="62"/>
      <c r="N7" s="62"/>
      <c r="O7" s="62"/>
      <c r="P7" s="100">
        <f t="shared" si="3"/>
        <v>0</v>
      </c>
      <c r="Q7" s="100">
        <f t="shared" si="4"/>
        <v>0</v>
      </c>
      <c r="S7" s="97">
        <f t="shared" si="1"/>
        <v>0</v>
      </c>
      <c r="T7" s="97">
        <f t="shared" si="2"/>
        <v>0</v>
      </c>
      <c r="W7" s="190" t="s">
        <v>209</v>
      </c>
      <c r="X7" s="190" t="s">
        <v>210</v>
      </c>
      <c r="Y7" s="190" t="s">
        <v>211</v>
      </c>
    </row>
    <row r="8" spans="1:25" s="40" customFormat="1" ht="15" customHeight="1" x14ac:dyDescent="0.2">
      <c r="A8" s="90">
        <v>8</v>
      </c>
      <c r="B8" s="59"/>
      <c r="C8" s="60"/>
      <c r="D8" s="60"/>
      <c r="E8" s="60"/>
      <c r="F8" s="61"/>
      <c r="G8" s="61"/>
      <c r="H8" s="98"/>
      <c r="I8" s="99">
        <f>'1.3.2.1'!$I$5</f>
        <v>365</v>
      </c>
      <c r="J8" s="62"/>
      <c r="K8" s="97">
        <f t="shared" si="0"/>
        <v>0</v>
      </c>
      <c r="L8" s="62"/>
      <c r="M8" s="62"/>
      <c r="N8" s="62"/>
      <c r="O8" s="62"/>
      <c r="P8" s="100">
        <f t="shared" si="3"/>
        <v>0</v>
      </c>
      <c r="Q8" s="100">
        <f t="shared" si="4"/>
        <v>0</v>
      </c>
      <c r="S8" s="97">
        <f t="shared" si="1"/>
        <v>0</v>
      </c>
      <c r="T8" s="97">
        <f t="shared" si="2"/>
        <v>0</v>
      </c>
      <c r="W8" s="190" t="s">
        <v>209</v>
      </c>
      <c r="X8" s="190" t="s">
        <v>210</v>
      </c>
      <c r="Y8" s="190" t="s">
        <v>211</v>
      </c>
    </row>
    <row r="9" spans="1:25" s="40" customFormat="1" ht="15" customHeight="1" x14ac:dyDescent="0.2">
      <c r="A9" s="90">
        <v>9</v>
      </c>
      <c r="B9" s="59"/>
      <c r="C9" s="60"/>
      <c r="D9" s="60"/>
      <c r="E9" s="60"/>
      <c r="F9" s="61"/>
      <c r="G9" s="61"/>
      <c r="H9" s="98"/>
      <c r="I9" s="99">
        <f>'1.3.2.1'!$I$5</f>
        <v>365</v>
      </c>
      <c r="J9" s="62"/>
      <c r="K9" s="97">
        <f t="shared" si="0"/>
        <v>0</v>
      </c>
      <c r="L9" s="62"/>
      <c r="M9" s="62"/>
      <c r="N9" s="62"/>
      <c r="O9" s="62"/>
      <c r="P9" s="100">
        <f t="shared" si="3"/>
        <v>0</v>
      </c>
      <c r="Q9" s="100">
        <f t="shared" si="4"/>
        <v>0</v>
      </c>
      <c r="S9" s="97">
        <f t="shared" si="1"/>
        <v>0</v>
      </c>
      <c r="T9" s="97">
        <f t="shared" si="2"/>
        <v>0</v>
      </c>
      <c r="W9" s="190" t="s">
        <v>209</v>
      </c>
      <c r="X9" s="190" t="s">
        <v>210</v>
      </c>
      <c r="Y9" s="190" t="s">
        <v>211</v>
      </c>
    </row>
    <row r="10" spans="1:25" s="40" customFormat="1" ht="15" customHeight="1" x14ac:dyDescent="0.2">
      <c r="A10" s="90">
        <v>10</v>
      </c>
      <c r="B10" s="59"/>
      <c r="C10" s="60"/>
      <c r="D10" s="60"/>
      <c r="E10" s="60"/>
      <c r="F10" s="61"/>
      <c r="G10" s="61"/>
      <c r="H10" s="98"/>
      <c r="I10" s="99">
        <f>'1.3.2.1'!$I$5</f>
        <v>365</v>
      </c>
      <c r="J10" s="62"/>
      <c r="K10" s="97">
        <f t="shared" si="0"/>
        <v>0</v>
      </c>
      <c r="L10" s="62"/>
      <c r="M10" s="62"/>
      <c r="N10" s="62"/>
      <c r="O10" s="62"/>
      <c r="P10" s="100">
        <f t="shared" si="3"/>
        <v>0</v>
      </c>
      <c r="Q10" s="100">
        <f t="shared" si="4"/>
        <v>0</v>
      </c>
      <c r="S10" s="97">
        <f t="shared" si="1"/>
        <v>0</v>
      </c>
      <c r="T10" s="97">
        <f t="shared" si="2"/>
        <v>0</v>
      </c>
      <c r="W10" s="190" t="s">
        <v>209</v>
      </c>
      <c r="X10" s="190" t="s">
        <v>210</v>
      </c>
      <c r="Y10" s="190" t="s">
        <v>211</v>
      </c>
    </row>
    <row r="11" spans="1:25" s="40" customFormat="1" ht="15" customHeight="1" x14ac:dyDescent="0.2">
      <c r="A11" s="90">
        <v>11</v>
      </c>
      <c r="B11" s="59"/>
      <c r="C11" s="60"/>
      <c r="D11" s="60"/>
      <c r="E11" s="60"/>
      <c r="F11" s="61"/>
      <c r="G11" s="61"/>
      <c r="H11" s="98"/>
      <c r="I11" s="99">
        <f>'1.3.2.1'!$I$5</f>
        <v>365</v>
      </c>
      <c r="J11" s="62"/>
      <c r="K11" s="97">
        <f t="shared" si="0"/>
        <v>0</v>
      </c>
      <c r="L11" s="62"/>
      <c r="M11" s="62"/>
      <c r="N11" s="62"/>
      <c r="O11" s="62"/>
      <c r="P11" s="100">
        <f t="shared" si="3"/>
        <v>0</v>
      </c>
      <c r="Q11" s="100">
        <f t="shared" si="4"/>
        <v>0</v>
      </c>
      <c r="S11" s="97">
        <f t="shared" si="1"/>
        <v>0</v>
      </c>
      <c r="T11" s="97">
        <f t="shared" si="2"/>
        <v>0</v>
      </c>
      <c r="W11" s="190" t="s">
        <v>209</v>
      </c>
      <c r="X11" s="190" t="s">
        <v>210</v>
      </c>
      <c r="Y11" s="190" t="s">
        <v>211</v>
      </c>
    </row>
    <row r="12" spans="1:25" s="40" customFormat="1" ht="15" customHeight="1" x14ac:dyDescent="0.2">
      <c r="A12" s="90">
        <v>12</v>
      </c>
      <c r="B12" s="59"/>
      <c r="C12" s="60"/>
      <c r="D12" s="60"/>
      <c r="E12" s="60"/>
      <c r="F12" s="61"/>
      <c r="G12" s="61"/>
      <c r="H12" s="98"/>
      <c r="I12" s="99">
        <f>'1.3.2.1'!$I$5</f>
        <v>365</v>
      </c>
      <c r="J12" s="62"/>
      <c r="K12" s="97">
        <f t="shared" si="0"/>
        <v>0</v>
      </c>
      <c r="L12" s="62"/>
      <c r="M12" s="62"/>
      <c r="N12" s="62"/>
      <c r="O12" s="62"/>
      <c r="P12" s="100">
        <f t="shared" si="3"/>
        <v>0</v>
      </c>
      <c r="Q12" s="100">
        <f t="shared" si="4"/>
        <v>0</v>
      </c>
      <c r="S12" s="97">
        <f t="shared" si="1"/>
        <v>0</v>
      </c>
      <c r="T12" s="97">
        <f t="shared" si="2"/>
        <v>0</v>
      </c>
      <c r="W12" s="190" t="s">
        <v>209</v>
      </c>
      <c r="X12" s="190" t="s">
        <v>210</v>
      </c>
      <c r="Y12" s="190" t="s">
        <v>211</v>
      </c>
    </row>
    <row r="13" spans="1:25" s="40" customFormat="1" ht="15" customHeight="1" x14ac:dyDescent="0.2">
      <c r="A13" s="90">
        <v>13</v>
      </c>
      <c r="B13" s="59"/>
      <c r="C13" s="60"/>
      <c r="D13" s="60"/>
      <c r="E13" s="60"/>
      <c r="F13" s="61"/>
      <c r="G13" s="61"/>
      <c r="H13" s="98"/>
      <c r="I13" s="99">
        <f>'1.3.2.1'!$I$5</f>
        <v>365</v>
      </c>
      <c r="J13" s="62"/>
      <c r="K13" s="97">
        <f t="shared" si="0"/>
        <v>0</v>
      </c>
      <c r="L13" s="62"/>
      <c r="M13" s="62"/>
      <c r="N13" s="62"/>
      <c r="O13" s="62"/>
      <c r="P13" s="100">
        <f t="shared" si="3"/>
        <v>0</v>
      </c>
      <c r="Q13" s="100">
        <f t="shared" si="4"/>
        <v>0</v>
      </c>
      <c r="S13" s="97">
        <f t="shared" si="1"/>
        <v>0</v>
      </c>
      <c r="T13" s="97">
        <f t="shared" si="2"/>
        <v>0</v>
      </c>
      <c r="W13" s="190" t="s">
        <v>209</v>
      </c>
      <c r="X13" s="190" t="s">
        <v>210</v>
      </c>
      <c r="Y13" s="190" t="s">
        <v>211</v>
      </c>
    </row>
    <row r="14" spans="1:25" s="40" customFormat="1" ht="15" customHeight="1" x14ac:dyDescent="0.2">
      <c r="A14" s="90">
        <v>14</v>
      </c>
      <c r="B14" s="59"/>
      <c r="C14" s="60"/>
      <c r="D14" s="60"/>
      <c r="E14" s="60"/>
      <c r="F14" s="61"/>
      <c r="G14" s="61"/>
      <c r="H14" s="98"/>
      <c r="I14" s="99">
        <f>'1.3.2.1'!$I$5</f>
        <v>365</v>
      </c>
      <c r="J14" s="62"/>
      <c r="K14" s="97">
        <f t="shared" si="0"/>
        <v>0</v>
      </c>
      <c r="L14" s="62"/>
      <c r="M14" s="62"/>
      <c r="N14" s="62"/>
      <c r="O14" s="62"/>
      <c r="P14" s="100">
        <f t="shared" si="3"/>
        <v>0</v>
      </c>
      <c r="Q14" s="100">
        <f t="shared" si="4"/>
        <v>0</v>
      </c>
      <c r="S14" s="97">
        <f t="shared" si="1"/>
        <v>0</v>
      </c>
      <c r="T14" s="97">
        <f t="shared" si="2"/>
        <v>0</v>
      </c>
      <c r="W14" s="190" t="s">
        <v>209</v>
      </c>
      <c r="X14" s="190" t="s">
        <v>210</v>
      </c>
      <c r="Y14" s="190" t="s">
        <v>211</v>
      </c>
    </row>
    <row r="15" spans="1:25" s="40" customFormat="1" ht="15" customHeight="1" x14ac:dyDescent="0.2">
      <c r="A15" s="90">
        <v>15</v>
      </c>
      <c r="B15" s="59"/>
      <c r="C15" s="60"/>
      <c r="D15" s="60"/>
      <c r="E15" s="60"/>
      <c r="F15" s="61"/>
      <c r="G15" s="61"/>
      <c r="H15" s="98"/>
      <c r="I15" s="99">
        <f>'1.3.2.1'!$I$5</f>
        <v>365</v>
      </c>
      <c r="J15" s="62"/>
      <c r="K15" s="97">
        <f t="shared" si="0"/>
        <v>0</v>
      </c>
      <c r="L15" s="62"/>
      <c r="M15" s="62"/>
      <c r="N15" s="62"/>
      <c r="O15" s="62"/>
      <c r="P15" s="100">
        <f t="shared" si="3"/>
        <v>0</v>
      </c>
      <c r="Q15" s="100">
        <f t="shared" si="4"/>
        <v>0</v>
      </c>
      <c r="S15" s="97">
        <f t="shared" si="1"/>
        <v>0</v>
      </c>
      <c r="T15" s="97">
        <f t="shared" si="2"/>
        <v>0</v>
      </c>
      <c r="W15" s="190" t="s">
        <v>209</v>
      </c>
      <c r="X15" s="190" t="s">
        <v>210</v>
      </c>
      <c r="Y15" s="190" t="s">
        <v>211</v>
      </c>
    </row>
    <row r="16" spans="1:25" s="40" customFormat="1" ht="15" customHeight="1" x14ac:dyDescent="0.2">
      <c r="A16" s="90">
        <v>16</v>
      </c>
      <c r="B16" s="59"/>
      <c r="C16" s="60"/>
      <c r="D16" s="60"/>
      <c r="E16" s="60"/>
      <c r="F16" s="61"/>
      <c r="G16" s="61"/>
      <c r="H16" s="98"/>
      <c r="I16" s="99">
        <f>'1.3.2.1'!$I$5</f>
        <v>365</v>
      </c>
      <c r="J16" s="62"/>
      <c r="K16" s="97">
        <f t="shared" si="0"/>
        <v>0</v>
      </c>
      <c r="L16" s="62"/>
      <c r="M16" s="62"/>
      <c r="N16" s="62"/>
      <c r="O16" s="62"/>
      <c r="P16" s="100">
        <f t="shared" si="3"/>
        <v>0</v>
      </c>
      <c r="Q16" s="100">
        <f t="shared" si="4"/>
        <v>0</v>
      </c>
      <c r="S16" s="97">
        <f t="shared" si="1"/>
        <v>0</v>
      </c>
      <c r="T16" s="97">
        <f t="shared" si="2"/>
        <v>0</v>
      </c>
      <c r="W16" s="190" t="s">
        <v>209</v>
      </c>
      <c r="X16" s="190" t="s">
        <v>210</v>
      </c>
      <c r="Y16" s="190" t="s">
        <v>211</v>
      </c>
    </row>
    <row r="17" spans="1:25" s="40" customFormat="1" ht="15" customHeight="1" x14ac:dyDescent="0.2">
      <c r="A17" s="90">
        <v>17</v>
      </c>
      <c r="B17" s="59"/>
      <c r="C17" s="60"/>
      <c r="D17" s="60"/>
      <c r="E17" s="60"/>
      <c r="F17" s="61"/>
      <c r="G17" s="61"/>
      <c r="H17" s="98"/>
      <c r="I17" s="99">
        <f>'1.3.2.1'!$I$5</f>
        <v>365</v>
      </c>
      <c r="J17" s="62"/>
      <c r="K17" s="97">
        <f t="shared" ref="K17:K36" si="5">J17*G17</f>
        <v>0</v>
      </c>
      <c r="L17" s="62"/>
      <c r="M17" s="62"/>
      <c r="N17" s="62"/>
      <c r="O17" s="62"/>
      <c r="P17" s="100">
        <f t="shared" si="3"/>
        <v>0</v>
      </c>
      <c r="Q17" s="100">
        <f t="shared" si="4"/>
        <v>0</v>
      </c>
      <c r="S17" s="97">
        <f t="shared" si="1"/>
        <v>0</v>
      </c>
      <c r="T17" s="97">
        <f t="shared" si="2"/>
        <v>0</v>
      </c>
      <c r="W17" s="190" t="s">
        <v>209</v>
      </c>
      <c r="X17" s="190" t="s">
        <v>210</v>
      </c>
      <c r="Y17" s="190" t="s">
        <v>211</v>
      </c>
    </row>
    <row r="18" spans="1:25" s="40" customFormat="1" ht="15" customHeight="1" x14ac:dyDescent="0.2">
      <c r="A18" s="90">
        <v>18</v>
      </c>
      <c r="B18" s="59"/>
      <c r="C18" s="60"/>
      <c r="D18" s="60"/>
      <c r="E18" s="60"/>
      <c r="F18" s="61"/>
      <c r="G18" s="61"/>
      <c r="H18" s="98"/>
      <c r="I18" s="99">
        <f>'1.3.2.1'!$I$5</f>
        <v>365</v>
      </c>
      <c r="J18" s="62"/>
      <c r="K18" s="97">
        <f t="shared" si="5"/>
        <v>0</v>
      </c>
      <c r="L18" s="62"/>
      <c r="M18" s="62"/>
      <c r="N18" s="62"/>
      <c r="O18" s="62"/>
      <c r="P18" s="100">
        <f t="shared" si="3"/>
        <v>0</v>
      </c>
      <c r="Q18" s="100">
        <f t="shared" si="4"/>
        <v>0</v>
      </c>
      <c r="S18" s="97">
        <f t="shared" si="1"/>
        <v>0</v>
      </c>
      <c r="T18" s="97">
        <f t="shared" si="2"/>
        <v>0</v>
      </c>
      <c r="W18" s="190" t="s">
        <v>209</v>
      </c>
      <c r="X18" s="190" t="s">
        <v>210</v>
      </c>
      <c r="Y18" s="190" t="s">
        <v>211</v>
      </c>
    </row>
    <row r="19" spans="1:25" s="40" customFormat="1" ht="15" customHeight="1" x14ac:dyDescent="0.2">
      <c r="A19" s="90">
        <v>19</v>
      </c>
      <c r="B19" s="59"/>
      <c r="C19" s="60"/>
      <c r="D19" s="60"/>
      <c r="E19" s="60"/>
      <c r="F19" s="61"/>
      <c r="G19" s="61"/>
      <c r="H19" s="98"/>
      <c r="I19" s="99">
        <f>'1.3.2.1'!$I$5</f>
        <v>365</v>
      </c>
      <c r="J19" s="62"/>
      <c r="K19" s="97">
        <f t="shared" si="5"/>
        <v>0</v>
      </c>
      <c r="L19" s="62"/>
      <c r="M19" s="62"/>
      <c r="N19" s="62"/>
      <c r="O19" s="62"/>
      <c r="P19" s="100">
        <f t="shared" si="3"/>
        <v>0</v>
      </c>
      <c r="Q19" s="100">
        <f t="shared" si="4"/>
        <v>0</v>
      </c>
      <c r="S19" s="97">
        <f t="shared" si="1"/>
        <v>0</v>
      </c>
      <c r="T19" s="97">
        <f t="shared" si="2"/>
        <v>0</v>
      </c>
      <c r="W19" s="190" t="s">
        <v>209</v>
      </c>
      <c r="X19" s="190" t="s">
        <v>210</v>
      </c>
      <c r="Y19" s="190" t="s">
        <v>211</v>
      </c>
    </row>
    <row r="20" spans="1:25" s="40" customFormat="1" ht="15" customHeight="1" x14ac:dyDescent="0.2">
      <c r="A20" s="90">
        <v>20</v>
      </c>
      <c r="B20" s="59"/>
      <c r="C20" s="60"/>
      <c r="D20" s="60"/>
      <c r="E20" s="60"/>
      <c r="F20" s="61"/>
      <c r="G20" s="61"/>
      <c r="H20" s="98"/>
      <c r="I20" s="99">
        <f>'1.3.2.1'!$I$5</f>
        <v>365</v>
      </c>
      <c r="J20" s="62"/>
      <c r="K20" s="97">
        <f t="shared" si="5"/>
        <v>0</v>
      </c>
      <c r="L20" s="62"/>
      <c r="M20" s="62"/>
      <c r="N20" s="62"/>
      <c r="O20" s="62"/>
      <c r="P20" s="100">
        <f t="shared" si="3"/>
        <v>0</v>
      </c>
      <c r="Q20" s="100">
        <f t="shared" si="4"/>
        <v>0</v>
      </c>
      <c r="S20" s="97">
        <f t="shared" si="1"/>
        <v>0</v>
      </c>
      <c r="T20" s="97">
        <f t="shared" si="2"/>
        <v>0</v>
      </c>
      <c r="W20" s="190" t="s">
        <v>209</v>
      </c>
      <c r="X20" s="190" t="s">
        <v>210</v>
      </c>
      <c r="Y20" s="190" t="s">
        <v>211</v>
      </c>
    </row>
    <row r="21" spans="1:25" s="40" customFormat="1" ht="15" customHeight="1" x14ac:dyDescent="0.2">
      <c r="A21" s="90">
        <v>21</v>
      </c>
      <c r="B21" s="59"/>
      <c r="C21" s="60"/>
      <c r="D21" s="60"/>
      <c r="E21" s="60"/>
      <c r="F21" s="61"/>
      <c r="G21" s="61"/>
      <c r="H21" s="98"/>
      <c r="I21" s="99">
        <f>'1.3.2.1'!$I$5</f>
        <v>365</v>
      </c>
      <c r="J21" s="62"/>
      <c r="K21" s="97">
        <f t="shared" si="5"/>
        <v>0</v>
      </c>
      <c r="L21" s="62"/>
      <c r="M21" s="62"/>
      <c r="N21" s="62"/>
      <c r="O21" s="62"/>
      <c r="P21" s="100">
        <f t="shared" si="3"/>
        <v>0</v>
      </c>
      <c r="Q21" s="100">
        <f t="shared" si="4"/>
        <v>0</v>
      </c>
      <c r="S21" s="97">
        <f t="shared" si="1"/>
        <v>0</v>
      </c>
      <c r="T21" s="97">
        <f t="shared" si="2"/>
        <v>0</v>
      </c>
      <c r="W21" s="190" t="s">
        <v>209</v>
      </c>
      <c r="X21" s="190" t="s">
        <v>210</v>
      </c>
      <c r="Y21" s="190" t="s">
        <v>211</v>
      </c>
    </row>
    <row r="22" spans="1:25" s="40" customFormat="1" ht="15" customHeight="1" x14ac:dyDescent="0.2">
      <c r="A22" s="90">
        <v>22</v>
      </c>
      <c r="B22" s="59"/>
      <c r="C22" s="60"/>
      <c r="D22" s="60"/>
      <c r="E22" s="60"/>
      <c r="F22" s="61"/>
      <c r="G22" s="61"/>
      <c r="H22" s="98"/>
      <c r="I22" s="99">
        <f>'1.3.2.1'!$I$5</f>
        <v>365</v>
      </c>
      <c r="J22" s="62"/>
      <c r="K22" s="97">
        <f t="shared" si="5"/>
        <v>0</v>
      </c>
      <c r="L22" s="62"/>
      <c r="M22" s="62"/>
      <c r="N22" s="62"/>
      <c r="O22" s="62"/>
      <c r="P22" s="100">
        <f t="shared" si="3"/>
        <v>0</v>
      </c>
      <c r="Q22" s="100">
        <f t="shared" si="4"/>
        <v>0</v>
      </c>
      <c r="S22" s="97">
        <f t="shared" si="1"/>
        <v>0</v>
      </c>
      <c r="T22" s="97">
        <f t="shared" si="2"/>
        <v>0</v>
      </c>
      <c r="W22" s="190" t="s">
        <v>209</v>
      </c>
      <c r="X22" s="190" t="s">
        <v>210</v>
      </c>
      <c r="Y22" s="190" t="s">
        <v>211</v>
      </c>
    </row>
    <row r="23" spans="1:25" s="40" customFormat="1" ht="15" customHeight="1" x14ac:dyDescent="0.2">
      <c r="A23" s="90">
        <v>23</v>
      </c>
      <c r="B23" s="59"/>
      <c r="C23" s="60"/>
      <c r="D23" s="60"/>
      <c r="E23" s="60"/>
      <c r="F23" s="61"/>
      <c r="G23" s="61"/>
      <c r="H23" s="98"/>
      <c r="I23" s="99">
        <f>'1.3.2.1'!$I$5</f>
        <v>365</v>
      </c>
      <c r="J23" s="62"/>
      <c r="K23" s="97">
        <f t="shared" si="5"/>
        <v>0</v>
      </c>
      <c r="L23" s="62"/>
      <c r="M23" s="62"/>
      <c r="N23" s="62"/>
      <c r="O23" s="62"/>
      <c r="P23" s="100">
        <f t="shared" si="3"/>
        <v>0</v>
      </c>
      <c r="Q23" s="100">
        <f t="shared" si="4"/>
        <v>0</v>
      </c>
      <c r="S23" s="97">
        <f t="shared" si="1"/>
        <v>0</v>
      </c>
      <c r="T23" s="97">
        <f t="shared" si="2"/>
        <v>0</v>
      </c>
      <c r="W23" s="190" t="s">
        <v>209</v>
      </c>
      <c r="X23" s="190" t="s">
        <v>210</v>
      </c>
      <c r="Y23" s="190" t="s">
        <v>211</v>
      </c>
    </row>
    <row r="24" spans="1:25" s="40" customFormat="1" ht="15" customHeight="1" x14ac:dyDescent="0.2">
      <c r="A24" s="90">
        <v>24</v>
      </c>
      <c r="B24" s="59"/>
      <c r="C24" s="60"/>
      <c r="D24" s="60"/>
      <c r="E24" s="60"/>
      <c r="F24" s="61"/>
      <c r="G24" s="61"/>
      <c r="H24" s="98"/>
      <c r="I24" s="99">
        <f>'1.3.2.1'!$I$5</f>
        <v>365</v>
      </c>
      <c r="J24" s="62"/>
      <c r="K24" s="97">
        <f t="shared" si="5"/>
        <v>0</v>
      </c>
      <c r="L24" s="62"/>
      <c r="M24" s="62"/>
      <c r="N24" s="62"/>
      <c r="O24" s="62"/>
      <c r="P24" s="100">
        <f t="shared" si="3"/>
        <v>0</v>
      </c>
      <c r="Q24" s="100">
        <f t="shared" si="4"/>
        <v>0</v>
      </c>
      <c r="S24" s="97">
        <f t="shared" si="1"/>
        <v>0</v>
      </c>
      <c r="T24" s="97">
        <f t="shared" si="2"/>
        <v>0</v>
      </c>
      <c r="W24" s="190" t="s">
        <v>209</v>
      </c>
      <c r="X24" s="190" t="s">
        <v>210</v>
      </c>
      <c r="Y24" s="190" t="s">
        <v>211</v>
      </c>
    </row>
    <row r="25" spans="1:25" s="40" customFormat="1" ht="15" customHeight="1" x14ac:dyDescent="0.2">
      <c r="A25" s="90">
        <v>25</v>
      </c>
      <c r="B25" s="59"/>
      <c r="C25" s="60"/>
      <c r="D25" s="60"/>
      <c r="E25" s="60"/>
      <c r="F25" s="61"/>
      <c r="G25" s="61"/>
      <c r="H25" s="98"/>
      <c r="I25" s="99">
        <f>'1.3.2.1'!$I$5</f>
        <v>365</v>
      </c>
      <c r="J25" s="62"/>
      <c r="K25" s="97">
        <f t="shared" si="5"/>
        <v>0</v>
      </c>
      <c r="L25" s="62"/>
      <c r="M25" s="62"/>
      <c r="N25" s="62"/>
      <c r="O25" s="62"/>
      <c r="P25" s="100">
        <f t="shared" si="3"/>
        <v>0</v>
      </c>
      <c r="Q25" s="100">
        <f t="shared" si="4"/>
        <v>0</v>
      </c>
      <c r="S25" s="97">
        <f t="shared" si="1"/>
        <v>0</v>
      </c>
      <c r="T25" s="97">
        <f t="shared" si="2"/>
        <v>0</v>
      </c>
      <c r="W25" s="190" t="s">
        <v>209</v>
      </c>
      <c r="X25" s="190" t="s">
        <v>210</v>
      </c>
      <c r="Y25" s="190" t="s">
        <v>211</v>
      </c>
    </row>
    <row r="26" spans="1:25" s="40" customFormat="1" ht="15" customHeight="1" x14ac:dyDescent="0.2">
      <c r="A26" s="90">
        <v>26</v>
      </c>
      <c r="B26" s="59"/>
      <c r="C26" s="60"/>
      <c r="D26" s="60"/>
      <c r="E26" s="60"/>
      <c r="F26" s="61"/>
      <c r="G26" s="61"/>
      <c r="H26" s="98"/>
      <c r="I26" s="99">
        <f>'1.3.2.1'!$I$5</f>
        <v>365</v>
      </c>
      <c r="J26" s="62"/>
      <c r="K26" s="97">
        <f t="shared" si="5"/>
        <v>0</v>
      </c>
      <c r="L26" s="62"/>
      <c r="M26" s="62"/>
      <c r="N26" s="62"/>
      <c r="O26" s="62"/>
      <c r="P26" s="100">
        <f t="shared" si="3"/>
        <v>0</v>
      </c>
      <c r="Q26" s="100">
        <f t="shared" si="4"/>
        <v>0</v>
      </c>
      <c r="S26" s="97">
        <f t="shared" si="1"/>
        <v>0</v>
      </c>
      <c r="T26" s="97">
        <f t="shared" si="2"/>
        <v>0</v>
      </c>
      <c r="W26" s="190" t="s">
        <v>209</v>
      </c>
      <c r="X26" s="190" t="s">
        <v>210</v>
      </c>
      <c r="Y26" s="190" t="s">
        <v>211</v>
      </c>
    </row>
    <row r="27" spans="1:25" s="40" customFormat="1" ht="15" customHeight="1" x14ac:dyDescent="0.2">
      <c r="A27" s="90">
        <v>27</v>
      </c>
      <c r="B27" s="59"/>
      <c r="C27" s="60"/>
      <c r="D27" s="60"/>
      <c r="E27" s="60"/>
      <c r="F27" s="61"/>
      <c r="G27" s="61"/>
      <c r="H27" s="98"/>
      <c r="I27" s="99">
        <f>'1.3.2.1'!$I$5</f>
        <v>365</v>
      </c>
      <c r="J27" s="62"/>
      <c r="K27" s="97">
        <f t="shared" si="5"/>
        <v>0</v>
      </c>
      <c r="L27" s="62"/>
      <c r="M27" s="62"/>
      <c r="N27" s="62"/>
      <c r="O27" s="62"/>
      <c r="P27" s="100">
        <f t="shared" si="3"/>
        <v>0</v>
      </c>
      <c r="Q27" s="100">
        <f t="shared" si="4"/>
        <v>0</v>
      </c>
      <c r="S27" s="97">
        <f t="shared" si="1"/>
        <v>0</v>
      </c>
      <c r="T27" s="97">
        <f t="shared" si="2"/>
        <v>0</v>
      </c>
      <c r="W27" s="190" t="s">
        <v>209</v>
      </c>
      <c r="X27" s="190" t="s">
        <v>210</v>
      </c>
      <c r="Y27" s="190" t="s">
        <v>211</v>
      </c>
    </row>
    <row r="28" spans="1:25" s="40" customFormat="1" ht="15" customHeight="1" x14ac:dyDescent="0.2">
      <c r="A28" s="90">
        <v>28</v>
      </c>
      <c r="B28" s="59"/>
      <c r="C28" s="60"/>
      <c r="D28" s="60"/>
      <c r="E28" s="60"/>
      <c r="F28" s="61"/>
      <c r="G28" s="61"/>
      <c r="H28" s="98"/>
      <c r="I28" s="99">
        <f>'1.3.2.1'!$I$5</f>
        <v>365</v>
      </c>
      <c r="J28" s="62"/>
      <c r="K28" s="97">
        <f t="shared" si="5"/>
        <v>0</v>
      </c>
      <c r="L28" s="62"/>
      <c r="M28" s="62"/>
      <c r="N28" s="62"/>
      <c r="O28" s="62"/>
      <c r="P28" s="100">
        <f t="shared" si="3"/>
        <v>0</v>
      </c>
      <c r="Q28" s="100">
        <f t="shared" si="4"/>
        <v>0</v>
      </c>
      <c r="S28" s="97">
        <f t="shared" si="1"/>
        <v>0</v>
      </c>
      <c r="T28" s="97">
        <f t="shared" si="2"/>
        <v>0</v>
      </c>
      <c r="W28" s="190" t="s">
        <v>209</v>
      </c>
      <c r="X28" s="190" t="s">
        <v>210</v>
      </c>
      <c r="Y28" s="190" t="s">
        <v>211</v>
      </c>
    </row>
    <row r="29" spans="1:25" s="40" customFormat="1" ht="15" customHeight="1" x14ac:dyDescent="0.2">
      <c r="A29" s="90">
        <v>29</v>
      </c>
      <c r="B29" s="59"/>
      <c r="C29" s="60"/>
      <c r="D29" s="60"/>
      <c r="E29" s="60"/>
      <c r="F29" s="61"/>
      <c r="G29" s="61"/>
      <c r="H29" s="98"/>
      <c r="I29" s="99">
        <f>'1.3.2.1'!$I$5</f>
        <v>365</v>
      </c>
      <c r="J29" s="62"/>
      <c r="K29" s="97">
        <f t="shared" si="5"/>
        <v>0</v>
      </c>
      <c r="L29" s="62"/>
      <c r="M29" s="62"/>
      <c r="N29" s="62"/>
      <c r="O29" s="62"/>
      <c r="P29" s="100">
        <f t="shared" si="3"/>
        <v>0</v>
      </c>
      <c r="Q29" s="100">
        <f t="shared" si="4"/>
        <v>0</v>
      </c>
      <c r="S29" s="97">
        <f t="shared" si="1"/>
        <v>0</v>
      </c>
      <c r="T29" s="97">
        <f t="shared" si="2"/>
        <v>0</v>
      </c>
      <c r="W29" s="190" t="s">
        <v>209</v>
      </c>
      <c r="X29" s="190" t="s">
        <v>210</v>
      </c>
      <c r="Y29" s="190" t="s">
        <v>211</v>
      </c>
    </row>
    <row r="30" spans="1:25" s="40" customFormat="1" ht="15" customHeight="1" x14ac:dyDescent="0.2">
      <c r="A30" s="90">
        <v>30</v>
      </c>
      <c r="B30" s="59"/>
      <c r="C30" s="60"/>
      <c r="D30" s="60"/>
      <c r="E30" s="60"/>
      <c r="F30" s="61"/>
      <c r="G30" s="61"/>
      <c r="H30" s="98"/>
      <c r="I30" s="99">
        <f>'1.3.2.1'!$I$5</f>
        <v>365</v>
      </c>
      <c r="J30" s="62"/>
      <c r="K30" s="97">
        <f t="shared" si="5"/>
        <v>0</v>
      </c>
      <c r="L30" s="62"/>
      <c r="M30" s="62"/>
      <c r="N30" s="62"/>
      <c r="O30" s="62"/>
      <c r="P30" s="100">
        <f t="shared" si="3"/>
        <v>0</v>
      </c>
      <c r="Q30" s="100">
        <f t="shared" si="4"/>
        <v>0</v>
      </c>
      <c r="S30" s="97">
        <f t="shared" si="1"/>
        <v>0</v>
      </c>
      <c r="T30" s="97">
        <f t="shared" si="2"/>
        <v>0</v>
      </c>
      <c r="W30" s="190" t="s">
        <v>209</v>
      </c>
      <c r="X30" s="190" t="s">
        <v>210</v>
      </c>
      <c r="Y30" s="190" t="s">
        <v>211</v>
      </c>
    </row>
    <row r="31" spans="1:25" ht="15" customHeight="1" x14ac:dyDescent="0.25">
      <c r="A31" s="90">
        <v>31</v>
      </c>
      <c r="B31" s="59"/>
      <c r="C31" s="60"/>
      <c r="D31" s="60"/>
      <c r="E31" s="60"/>
      <c r="F31" s="61"/>
      <c r="G31" s="61"/>
      <c r="H31" s="98"/>
      <c r="I31" s="99">
        <f>'1.3.2.1'!$I$5</f>
        <v>365</v>
      </c>
      <c r="J31" s="62"/>
      <c r="K31" s="97">
        <f t="shared" si="5"/>
        <v>0</v>
      </c>
      <c r="L31" s="62"/>
      <c r="M31" s="62"/>
      <c r="N31" s="62"/>
      <c r="O31" s="62"/>
      <c r="P31" s="100">
        <f t="shared" si="3"/>
        <v>0</v>
      </c>
      <c r="Q31" s="100">
        <f t="shared" si="4"/>
        <v>0</v>
      </c>
      <c r="S31" s="97">
        <f t="shared" si="1"/>
        <v>0</v>
      </c>
      <c r="T31" s="97">
        <f t="shared" si="2"/>
        <v>0</v>
      </c>
      <c r="W31" s="190" t="s">
        <v>209</v>
      </c>
      <c r="X31" s="190" t="s">
        <v>210</v>
      </c>
      <c r="Y31" s="190" t="s">
        <v>211</v>
      </c>
    </row>
    <row r="32" spans="1:25" ht="15" customHeight="1" x14ac:dyDescent="0.25">
      <c r="A32" s="90">
        <v>32</v>
      </c>
      <c r="B32" s="59"/>
      <c r="C32" s="60"/>
      <c r="D32" s="60"/>
      <c r="E32" s="60"/>
      <c r="F32" s="61"/>
      <c r="G32" s="61"/>
      <c r="H32" s="98"/>
      <c r="I32" s="99">
        <f>'1.3.2.1'!$I$5</f>
        <v>365</v>
      </c>
      <c r="J32" s="62"/>
      <c r="K32" s="97">
        <f t="shared" si="5"/>
        <v>0</v>
      </c>
      <c r="L32" s="62"/>
      <c r="M32" s="62"/>
      <c r="N32" s="62"/>
      <c r="O32" s="62"/>
      <c r="P32" s="100">
        <f t="shared" si="3"/>
        <v>0</v>
      </c>
      <c r="Q32" s="100">
        <f t="shared" si="4"/>
        <v>0</v>
      </c>
      <c r="S32" s="97">
        <f t="shared" si="1"/>
        <v>0</v>
      </c>
      <c r="T32" s="97">
        <f t="shared" si="2"/>
        <v>0</v>
      </c>
      <c r="W32" s="190" t="s">
        <v>209</v>
      </c>
      <c r="X32" s="190" t="s">
        <v>210</v>
      </c>
      <c r="Y32" s="190" t="s">
        <v>211</v>
      </c>
    </row>
    <row r="33" spans="1:25" ht="15" customHeight="1" x14ac:dyDescent="0.25">
      <c r="A33" s="90">
        <v>33</v>
      </c>
      <c r="B33" s="59"/>
      <c r="C33" s="60"/>
      <c r="D33" s="60"/>
      <c r="E33" s="60"/>
      <c r="F33" s="61"/>
      <c r="G33" s="61"/>
      <c r="H33" s="98"/>
      <c r="I33" s="99">
        <f>'1.3.2.1'!$I$5</f>
        <v>365</v>
      </c>
      <c r="J33" s="62"/>
      <c r="K33" s="97">
        <f t="shared" si="5"/>
        <v>0</v>
      </c>
      <c r="L33" s="62"/>
      <c r="M33" s="62"/>
      <c r="N33" s="62"/>
      <c r="O33" s="62"/>
      <c r="P33" s="100">
        <f t="shared" si="3"/>
        <v>0</v>
      </c>
      <c r="Q33" s="100">
        <f t="shared" si="4"/>
        <v>0</v>
      </c>
      <c r="S33" s="97">
        <f t="shared" si="1"/>
        <v>0</v>
      </c>
      <c r="T33" s="97">
        <f t="shared" si="2"/>
        <v>0</v>
      </c>
      <c r="W33" s="190" t="s">
        <v>209</v>
      </c>
      <c r="X33" s="190" t="s">
        <v>210</v>
      </c>
      <c r="Y33" s="190" t="s">
        <v>211</v>
      </c>
    </row>
    <row r="34" spans="1:25" ht="15" customHeight="1" x14ac:dyDescent="0.25">
      <c r="A34" s="90">
        <v>34</v>
      </c>
      <c r="B34" s="59"/>
      <c r="C34" s="60"/>
      <c r="D34" s="60"/>
      <c r="E34" s="60"/>
      <c r="F34" s="61"/>
      <c r="G34" s="61"/>
      <c r="H34" s="98"/>
      <c r="I34" s="99">
        <f>'1.3.2.1'!$I$5</f>
        <v>365</v>
      </c>
      <c r="J34" s="62"/>
      <c r="K34" s="97">
        <f t="shared" si="5"/>
        <v>0</v>
      </c>
      <c r="L34" s="62"/>
      <c r="M34" s="62"/>
      <c r="N34" s="62"/>
      <c r="O34" s="62"/>
      <c r="P34" s="100">
        <f t="shared" si="3"/>
        <v>0</v>
      </c>
      <c r="Q34" s="100">
        <f t="shared" si="4"/>
        <v>0</v>
      </c>
      <c r="S34" s="97">
        <f t="shared" si="1"/>
        <v>0</v>
      </c>
      <c r="T34" s="97">
        <f t="shared" si="2"/>
        <v>0</v>
      </c>
      <c r="W34" s="190" t="s">
        <v>209</v>
      </c>
      <c r="X34" s="190" t="s">
        <v>210</v>
      </c>
      <c r="Y34" s="190" t="s">
        <v>211</v>
      </c>
    </row>
    <row r="35" spans="1:25" ht="15" customHeight="1" x14ac:dyDescent="0.25">
      <c r="A35" s="90">
        <v>35</v>
      </c>
      <c r="B35" s="59"/>
      <c r="C35" s="60"/>
      <c r="D35" s="60"/>
      <c r="E35" s="60"/>
      <c r="F35" s="61"/>
      <c r="G35" s="61"/>
      <c r="H35" s="98"/>
      <c r="I35" s="99">
        <f>'1.3.2.1'!$I$5</f>
        <v>365</v>
      </c>
      <c r="J35" s="62"/>
      <c r="K35" s="97">
        <f t="shared" si="5"/>
        <v>0</v>
      </c>
      <c r="L35" s="62"/>
      <c r="M35" s="62"/>
      <c r="N35" s="62"/>
      <c r="O35" s="62"/>
      <c r="P35" s="100">
        <f t="shared" si="3"/>
        <v>0</v>
      </c>
      <c r="Q35" s="100">
        <f t="shared" si="4"/>
        <v>0</v>
      </c>
      <c r="S35" s="97">
        <f t="shared" si="1"/>
        <v>0</v>
      </c>
      <c r="T35" s="97">
        <f t="shared" si="2"/>
        <v>0</v>
      </c>
      <c r="W35" s="190" t="s">
        <v>209</v>
      </c>
      <c r="X35" s="190" t="s">
        <v>210</v>
      </c>
      <c r="Y35" s="190" t="s">
        <v>211</v>
      </c>
    </row>
    <row r="36" spans="1:25" ht="15" customHeight="1" x14ac:dyDescent="0.25">
      <c r="A36" s="90">
        <v>36</v>
      </c>
      <c r="B36" s="59"/>
      <c r="C36" s="60"/>
      <c r="D36" s="60"/>
      <c r="E36" s="60"/>
      <c r="F36" s="61"/>
      <c r="G36" s="61"/>
      <c r="H36" s="98"/>
      <c r="I36" s="99">
        <f>'1.3.2.1'!$I$5</f>
        <v>365</v>
      </c>
      <c r="J36" s="62"/>
      <c r="K36" s="97">
        <f t="shared" si="5"/>
        <v>0</v>
      </c>
      <c r="L36" s="62"/>
      <c r="M36" s="62"/>
      <c r="N36" s="62"/>
      <c r="O36" s="62"/>
      <c r="P36" s="100">
        <f t="shared" si="3"/>
        <v>0</v>
      </c>
      <c r="Q36" s="100">
        <f t="shared" si="4"/>
        <v>0</v>
      </c>
      <c r="S36" s="97">
        <f t="shared" si="1"/>
        <v>0</v>
      </c>
      <c r="T36" s="97">
        <f t="shared" si="2"/>
        <v>0</v>
      </c>
      <c r="W36" s="190" t="s">
        <v>209</v>
      </c>
      <c r="X36" s="190" t="s">
        <v>210</v>
      </c>
      <c r="Y36" s="190" t="s">
        <v>211</v>
      </c>
    </row>
    <row r="37" spans="1:25" ht="15" customHeight="1" x14ac:dyDescent="0.25">
      <c r="A37" s="90">
        <v>37</v>
      </c>
      <c r="B37" s="59"/>
      <c r="C37" s="60"/>
      <c r="D37" s="60"/>
      <c r="E37" s="60"/>
      <c r="F37" s="61"/>
      <c r="G37" s="61"/>
      <c r="H37" s="98"/>
      <c r="I37" s="99">
        <f>'1.3.2.1'!$I$5</f>
        <v>365</v>
      </c>
      <c r="J37" s="62"/>
      <c r="K37" s="97">
        <f t="shared" ref="K37:K68" si="6">J37*G37</f>
        <v>0</v>
      </c>
      <c r="L37" s="62"/>
      <c r="M37" s="62"/>
      <c r="N37" s="62"/>
      <c r="O37" s="62"/>
      <c r="P37" s="100">
        <f t="shared" si="3"/>
        <v>0</v>
      </c>
      <c r="Q37" s="100">
        <f t="shared" si="4"/>
        <v>0</v>
      </c>
      <c r="S37" s="97">
        <f t="shared" ref="S37:S68" si="7">IF(H37="trocken aufgestellt",K37,0)</f>
        <v>0</v>
      </c>
      <c r="T37" s="97">
        <f t="shared" ref="T37:T68" si="8">IF(H37="nass aufgestellt",K37,0)</f>
        <v>0</v>
      </c>
      <c r="W37" s="190" t="s">
        <v>209</v>
      </c>
      <c r="X37" s="190" t="s">
        <v>210</v>
      </c>
      <c r="Y37" s="190" t="s">
        <v>211</v>
      </c>
    </row>
    <row r="38" spans="1:25" ht="15" customHeight="1" x14ac:dyDescent="0.25">
      <c r="A38" s="90">
        <v>38</v>
      </c>
      <c r="B38" s="59"/>
      <c r="C38" s="60"/>
      <c r="D38" s="60"/>
      <c r="E38" s="60"/>
      <c r="F38" s="61"/>
      <c r="G38" s="61"/>
      <c r="H38" s="98"/>
      <c r="I38" s="99">
        <f>'1.3.2.1'!$I$5</f>
        <v>365</v>
      </c>
      <c r="J38" s="62"/>
      <c r="K38" s="97">
        <f t="shared" si="6"/>
        <v>0</v>
      </c>
      <c r="L38" s="62"/>
      <c r="M38" s="62"/>
      <c r="N38" s="62"/>
      <c r="O38" s="62"/>
      <c r="P38" s="100">
        <f t="shared" si="3"/>
        <v>0</v>
      </c>
      <c r="Q38" s="100">
        <f t="shared" si="4"/>
        <v>0</v>
      </c>
      <c r="S38" s="97">
        <f t="shared" si="7"/>
        <v>0</v>
      </c>
      <c r="T38" s="97">
        <f t="shared" si="8"/>
        <v>0</v>
      </c>
      <c r="W38" s="190" t="s">
        <v>209</v>
      </c>
      <c r="X38" s="190" t="s">
        <v>210</v>
      </c>
      <c r="Y38" s="190" t="s">
        <v>211</v>
      </c>
    </row>
    <row r="39" spans="1:25" ht="15" customHeight="1" x14ac:dyDescent="0.25">
      <c r="A39" s="90">
        <v>39</v>
      </c>
      <c r="B39" s="59"/>
      <c r="C39" s="60"/>
      <c r="D39" s="60"/>
      <c r="E39" s="60"/>
      <c r="F39" s="61"/>
      <c r="G39" s="61"/>
      <c r="H39" s="98"/>
      <c r="I39" s="99">
        <f>'1.3.2.1'!$I$5</f>
        <v>365</v>
      </c>
      <c r="J39" s="62"/>
      <c r="K39" s="97">
        <f t="shared" si="6"/>
        <v>0</v>
      </c>
      <c r="L39" s="62"/>
      <c r="M39" s="62"/>
      <c r="N39" s="62"/>
      <c r="O39" s="62"/>
      <c r="P39" s="100">
        <f t="shared" si="3"/>
        <v>0</v>
      </c>
      <c r="Q39" s="100">
        <f t="shared" si="4"/>
        <v>0</v>
      </c>
      <c r="S39" s="97">
        <f t="shared" si="7"/>
        <v>0</v>
      </c>
      <c r="T39" s="97">
        <f t="shared" si="8"/>
        <v>0</v>
      </c>
      <c r="W39" s="190" t="s">
        <v>209</v>
      </c>
      <c r="X39" s="190" t="s">
        <v>210</v>
      </c>
      <c r="Y39" s="190" t="s">
        <v>211</v>
      </c>
    </row>
    <row r="40" spans="1:25" ht="15" customHeight="1" x14ac:dyDescent="0.25">
      <c r="A40" s="90">
        <v>40</v>
      </c>
      <c r="B40" s="59"/>
      <c r="C40" s="60"/>
      <c r="D40" s="60"/>
      <c r="E40" s="60"/>
      <c r="F40" s="61"/>
      <c r="G40" s="61"/>
      <c r="H40" s="98"/>
      <c r="I40" s="99">
        <f>'1.3.2.1'!$I$5</f>
        <v>365</v>
      </c>
      <c r="J40" s="62"/>
      <c r="K40" s="97">
        <f t="shared" si="6"/>
        <v>0</v>
      </c>
      <c r="L40" s="62"/>
      <c r="M40" s="62"/>
      <c r="N40" s="62"/>
      <c r="O40" s="62"/>
      <c r="P40" s="100">
        <f t="shared" si="3"/>
        <v>0</v>
      </c>
      <c r="Q40" s="100">
        <f t="shared" si="4"/>
        <v>0</v>
      </c>
      <c r="S40" s="97">
        <f t="shared" si="7"/>
        <v>0</v>
      </c>
      <c r="T40" s="97">
        <f t="shared" si="8"/>
        <v>0</v>
      </c>
      <c r="W40" s="190" t="s">
        <v>209</v>
      </c>
      <c r="X40" s="190" t="s">
        <v>210</v>
      </c>
      <c r="Y40" s="190" t="s">
        <v>211</v>
      </c>
    </row>
    <row r="41" spans="1:25" ht="15" customHeight="1" x14ac:dyDescent="0.25">
      <c r="A41" s="90">
        <v>41</v>
      </c>
      <c r="B41" s="59"/>
      <c r="C41" s="60"/>
      <c r="D41" s="60"/>
      <c r="E41" s="60"/>
      <c r="F41" s="61"/>
      <c r="G41" s="61"/>
      <c r="H41" s="98"/>
      <c r="I41" s="99">
        <f>'1.3.2.1'!$I$5</f>
        <v>365</v>
      </c>
      <c r="J41" s="62"/>
      <c r="K41" s="97">
        <f t="shared" si="6"/>
        <v>0</v>
      </c>
      <c r="L41" s="62"/>
      <c r="M41" s="62"/>
      <c r="N41" s="62"/>
      <c r="O41" s="62"/>
      <c r="P41" s="100">
        <f t="shared" si="3"/>
        <v>0</v>
      </c>
      <c r="Q41" s="100">
        <f t="shared" si="4"/>
        <v>0</v>
      </c>
      <c r="S41" s="97">
        <f t="shared" si="7"/>
        <v>0</v>
      </c>
      <c r="T41" s="97">
        <f t="shared" si="8"/>
        <v>0</v>
      </c>
      <c r="W41" s="190" t="s">
        <v>209</v>
      </c>
      <c r="X41" s="190" t="s">
        <v>210</v>
      </c>
      <c r="Y41" s="190" t="s">
        <v>211</v>
      </c>
    </row>
    <row r="42" spans="1:25" ht="15" customHeight="1" x14ac:dyDescent="0.25">
      <c r="A42" s="90">
        <v>42</v>
      </c>
      <c r="B42" s="59"/>
      <c r="C42" s="60"/>
      <c r="D42" s="60"/>
      <c r="E42" s="60"/>
      <c r="F42" s="61"/>
      <c r="G42" s="61"/>
      <c r="H42" s="98"/>
      <c r="I42" s="99">
        <f>'1.3.2.1'!$I$5</f>
        <v>365</v>
      </c>
      <c r="J42" s="62"/>
      <c r="K42" s="97">
        <f t="shared" si="6"/>
        <v>0</v>
      </c>
      <c r="L42" s="62"/>
      <c r="M42" s="62"/>
      <c r="N42" s="62"/>
      <c r="O42" s="62"/>
      <c r="P42" s="100">
        <f t="shared" si="3"/>
        <v>0</v>
      </c>
      <c r="Q42" s="100">
        <f t="shared" si="4"/>
        <v>0</v>
      </c>
      <c r="S42" s="97">
        <f t="shared" si="7"/>
        <v>0</v>
      </c>
      <c r="T42" s="97">
        <f t="shared" si="8"/>
        <v>0</v>
      </c>
      <c r="W42" s="190" t="s">
        <v>209</v>
      </c>
      <c r="X42" s="190" t="s">
        <v>210</v>
      </c>
      <c r="Y42" s="190" t="s">
        <v>211</v>
      </c>
    </row>
    <row r="43" spans="1:25" ht="15" customHeight="1" x14ac:dyDescent="0.25">
      <c r="A43" s="90">
        <v>43</v>
      </c>
      <c r="B43" s="59"/>
      <c r="C43" s="60"/>
      <c r="D43" s="60"/>
      <c r="E43" s="60"/>
      <c r="F43" s="61"/>
      <c r="G43" s="61"/>
      <c r="H43" s="98"/>
      <c r="I43" s="99">
        <f>'1.3.2.1'!$I$5</f>
        <v>365</v>
      </c>
      <c r="J43" s="62"/>
      <c r="K43" s="97">
        <f t="shared" si="6"/>
        <v>0</v>
      </c>
      <c r="L43" s="62"/>
      <c r="M43" s="62"/>
      <c r="N43" s="62"/>
      <c r="O43" s="62"/>
      <c r="P43" s="100">
        <f t="shared" si="3"/>
        <v>0</v>
      </c>
      <c r="Q43" s="100">
        <f t="shared" si="4"/>
        <v>0</v>
      </c>
      <c r="S43" s="97">
        <f t="shared" si="7"/>
        <v>0</v>
      </c>
      <c r="T43" s="97">
        <f t="shared" si="8"/>
        <v>0</v>
      </c>
      <c r="W43" s="190" t="s">
        <v>209</v>
      </c>
      <c r="X43" s="190" t="s">
        <v>210</v>
      </c>
      <c r="Y43" s="190" t="s">
        <v>211</v>
      </c>
    </row>
    <row r="44" spans="1:25" ht="15" customHeight="1" x14ac:dyDescent="0.25">
      <c r="A44" s="90">
        <v>44</v>
      </c>
      <c r="B44" s="59"/>
      <c r="C44" s="60"/>
      <c r="D44" s="60"/>
      <c r="E44" s="60"/>
      <c r="F44" s="61"/>
      <c r="G44" s="61"/>
      <c r="H44" s="98"/>
      <c r="I44" s="99">
        <f>'1.3.2.1'!$I$5</f>
        <v>365</v>
      </c>
      <c r="J44" s="62"/>
      <c r="K44" s="97">
        <f t="shared" si="6"/>
        <v>0</v>
      </c>
      <c r="L44" s="62"/>
      <c r="M44" s="62"/>
      <c r="N44" s="62"/>
      <c r="O44" s="62"/>
      <c r="P44" s="100">
        <f t="shared" si="3"/>
        <v>0</v>
      </c>
      <c r="Q44" s="100">
        <f t="shared" si="4"/>
        <v>0</v>
      </c>
      <c r="S44" s="97">
        <f t="shared" si="7"/>
        <v>0</v>
      </c>
      <c r="T44" s="97">
        <f t="shared" si="8"/>
        <v>0</v>
      </c>
      <c r="W44" s="190" t="s">
        <v>209</v>
      </c>
      <c r="X44" s="190" t="s">
        <v>210</v>
      </c>
      <c r="Y44" s="190" t="s">
        <v>211</v>
      </c>
    </row>
    <row r="45" spans="1:25" ht="15" customHeight="1" x14ac:dyDescent="0.25">
      <c r="A45" s="90">
        <v>45</v>
      </c>
      <c r="B45" s="59"/>
      <c r="C45" s="60"/>
      <c r="D45" s="60"/>
      <c r="E45" s="60"/>
      <c r="F45" s="61"/>
      <c r="G45" s="61"/>
      <c r="H45" s="98"/>
      <c r="I45" s="99">
        <f>'1.3.2.1'!$I$5</f>
        <v>365</v>
      </c>
      <c r="J45" s="62"/>
      <c r="K45" s="97">
        <f t="shared" si="6"/>
        <v>0</v>
      </c>
      <c r="L45" s="62"/>
      <c r="M45" s="62"/>
      <c r="N45" s="62"/>
      <c r="O45" s="62"/>
      <c r="P45" s="100">
        <f t="shared" si="3"/>
        <v>0</v>
      </c>
      <c r="Q45" s="100">
        <f t="shared" si="4"/>
        <v>0</v>
      </c>
      <c r="S45" s="97">
        <f t="shared" si="7"/>
        <v>0</v>
      </c>
      <c r="T45" s="97">
        <f t="shared" si="8"/>
        <v>0</v>
      </c>
      <c r="W45" s="190" t="s">
        <v>209</v>
      </c>
      <c r="X45" s="190" t="s">
        <v>210</v>
      </c>
      <c r="Y45" s="190" t="s">
        <v>211</v>
      </c>
    </row>
    <row r="46" spans="1:25" ht="15" customHeight="1" x14ac:dyDescent="0.25">
      <c r="A46" s="90">
        <v>46</v>
      </c>
      <c r="B46" s="59"/>
      <c r="C46" s="60"/>
      <c r="D46" s="60"/>
      <c r="E46" s="60"/>
      <c r="F46" s="61"/>
      <c r="G46" s="61"/>
      <c r="H46" s="98"/>
      <c r="I46" s="99">
        <f>'1.3.2.1'!$I$5</f>
        <v>365</v>
      </c>
      <c r="J46" s="62"/>
      <c r="K46" s="97">
        <f t="shared" si="6"/>
        <v>0</v>
      </c>
      <c r="L46" s="62"/>
      <c r="M46" s="62"/>
      <c r="N46" s="62"/>
      <c r="O46" s="62"/>
      <c r="P46" s="100">
        <f t="shared" si="3"/>
        <v>0</v>
      </c>
      <c r="Q46" s="100">
        <f t="shared" si="4"/>
        <v>0</v>
      </c>
      <c r="S46" s="97">
        <f t="shared" si="7"/>
        <v>0</v>
      </c>
      <c r="T46" s="97">
        <f t="shared" si="8"/>
        <v>0</v>
      </c>
      <c r="W46" s="190" t="s">
        <v>209</v>
      </c>
      <c r="X46" s="190" t="s">
        <v>210</v>
      </c>
      <c r="Y46" s="190" t="s">
        <v>211</v>
      </c>
    </row>
    <row r="47" spans="1:25" ht="15" customHeight="1" x14ac:dyDescent="0.25">
      <c r="A47" s="90">
        <v>47</v>
      </c>
      <c r="B47" s="59"/>
      <c r="C47" s="60"/>
      <c r="D47" s="60"/>
      <c r="E47" s="60"/>
      <c r="F47" s="61"/>
      <c r="G47" s="61"/>
      <c r="H47" s="98"/>
      <c r="I47" s="99">
        <f>'1.3.2.1'!$I$5</f>
        <v>365</v>
      </c>
      <c r="J47" s="62"/>
      <c r="K47" s="97">
        <f t="shared" si="6"/>
        <v>0</v>
      </c>
      <c r="L47" s="62"/>
      <c r="M47" s="62"/>
      <c r="N47" s="62"/>
      <c r="O47" s="62"/>
      <c r="P47" s="100">
        <f t="shared" si="3"/>
        <v>0</v>
      </c>
      <c r="Q47" s="100">
        <f t="shared" si="4"/>
        <v>0</v>
      </c>
      <c r="S47" s="97">
        <f t="shared" si="7"/>
        <v>0</v>
      </c>
      <c r="T47" s="97">
        <f t="shared" si="8"/>
        <v>0</v>
      </c>
      <c r="W47" s="190" t="s">
        <v>209</v>
      </c>
      <c r="X47" s="190" t="s">
        <v>210</v>
      </c>
      <c r="Y47" s="190" t="s">
        <v>211</v>
      </c>
    </row>
    <row r="48" spans="1:25" ht="15" customHeight="1" x14ac:dyDescent="0.25">
      <c r="A48" s="90">
        <v>48</v>
      </c>
      <c r="B48" s="59"/>
      <c r="C48" s="60"/>
      <c r="D48" s="60"/>
      <c r="E48" s="60"/>
      <c r="F48" s="61"/>
      <c r="G48" s="61"/>
      <c r="H48" s="98"/>
      <c r="I48" s="99">
        <f>'1.3.2.1'!$I$5</f>
        <v>365</v>
      </c>
      <c r="J48" s="62"/>
      <c r="K48" s="97">
        <f t="shared" si="6"/>
        <v>0</v>
      </c>
      <c r="L48" s="62"/>
      <c r="M48" s="62"/>
      <c r="N48" s="62"/>
      <c r="O48" s="62"/>
      <c r="P48" s="100">
        <f t="shared" si="3"/>
        <v>0</v>
      </c>
      <c r="Q48" s="100">
        <f t="shared" si="4"/>
        <v>0</v>
      </c>
      <c r="S48" s="97">
        <f t="shared" si="7"/>
        <v>0</v>
      </c>
      <c r="T48" s="97">
        <f t="shared" si="8"/>
        <v>0</v>
      </c>
      <c r="W48" s="190" t="s">
        <v>209</v>
      </c>
      <c r="X48" s="190" t="s">
        <v>210</v>
      </c>
      <c r="Y48" s="190" t="s">
        <v>211</v>
      </c>
    </row>
    <row r="49" spans="1:25" ht="15" customHeight="1" x14ac:dyDescent="0.25">
      <c r="A49" s="90">
        <v>49</v>
      </c>
      <c r="B49" s="59"/>
      <c r="C49" s="60"/>
      <c r="D49" s="60"/>
      <c r="E49" s="60"/>
      <c r="F49" s="61"/>
      <c r="G49" s="61"/>
      <c r="H49" s="98"/>
      <c r="I49" s="99">
        <f>'1.3.2.1'!$I$5</f>
        <v>365</v>
      </c>
      <c r="J49" s="62"/>
      <c r="K49" s="97">
        <f t="shared" si="6"/>
        <v>0</v>
      </c>
      <c r="L49" s="62"/>
      <c r="M49" s="62"/>
      <c r="N49" s="62"/>
      <c r="O49" s="62"/>
      <c r="P49" s="100">
        <f t="shared" si="3"/>
        <v>0</v>
      </c>
      <c r="Q49" s="100">
        <f t="shared" si="4"/>
        <v>0</v>
      </c>
      <c r="S49" s="97">
        <f t="shared" si="7"/>
        <v>0</v>
      </c>
      <c r="T49" s="97">
        <f t="shared" si="8"/>
        <v>0</v>
      </c>
      <c r="W49" s="190" t="s">
        <v>209</v>
      </c>
      <c r="X49" s="190" t="s">
        <v>210</v>
      </c>
      <c r="Y49" s="190" t="s">
        <v>211</v>
      </c>
    </row>
    <row r="50" spans="1:25" ht="15" customHeight="1" x14ac:dyDescent="0.25">
      <c r="A50" s="90">
        <v>50</v>
      </c>
      <c r="B50" s="59"/>
      <c r="C50" s="60"/>
      <c r="D50" s="60"/>
      <c r="E50" s="60"/>
      <c r="F50" s="61"/>
      <c r="G50" s="61"/>
      <c r="H50" s="98"/>
      <c r="I50" s="99">
        <f>'1.3.2.1'!$I$5</f>
        <v>365</v>
      </c>
      <c r="J50" s="62"/>
      <c r="K50" s="97">
        <f t="shared" si="6"/>
        <v>0</v>
      </c>
      <c r="L50" s="62"/>
      <c r="M50" s="62"/>
      <c r="N50" s="62"/>
      <c r="O50" s="62"/>
      <c r="P50" s="100">
        <f t="shared" si="3"/>
        <v>0</v>
      </c>
      <c r="Q50" s="100">
        <f t="shared" si="4"/>
        <v>0</v>
      </c>
      <c r="S50" s="97">
        <f t="shared" si="7"/>
        <v>0</v>
      </c>
      <c r="T50" s="97">
        <f t="shared" si="8"/>
        <v>0</v>
      </c>
      <c r="W50" s="190" t="s">
        <v>209</v>
      </c>
      <c r="X50" s="190" t="s">
        <v>210</v>
      </c>
      <c r="Y50" s="190" t="s">
        <v>211</v>
      </c>
    </row>
    <row r="51" spans="1:25" ht="15" customHeight="1" x14ac:dyDescent="0.25">
      <c r="A51" s="90">
        <v>51</v>
      </c>
      <c r="B51" s="59"/>
      <c r="C51" s="60"/>
      <c r="D51" s="60"/>
      <c r="E51" s="60"/>
      <c r="F51" s="61"/>
      <c r="G51" s="61"/>
      <c r="H51" s="98"/>
      <c r="I51" s="99">
        <f>'1.3.2.1'!$I$5</f>
        <v>365</v>
      </c>
      <c r="J51" s="62"/>
      <c r="K51" s="97">
        <f t="shared" si="6"/>
        <v>0</v>
      </c>
      <c r="L51" s="62"/>
      <c r="M51" s="62"/>
      <c r="N51" s="62"/>
      <c r="O51" s="62"/>
      <c r="P51" s="100">
        <f t="shared" si="3"/>
        <v>0</v>
      </c>
      <c r="Q51" s="100">
        <f t="shared" si="4"/>
        <v>0</v>
      </c>
      <c r="S51" s="97">
        <f t="shared" si="7"/>
        <v>0</v>
      </c>
      <c r="T51" s="97">
        <f t="shared" si="8"/>
        <v>0</v>
      </c>
      <c r="W51" s="190" t="s">
        <v>209</v>
      </c>
      <c r="X51" s="190" t="s">
        <v>210</v>
      </c>
      <c r="Y51" s="190" t="s">
        <v>211</v>
      </c>
    </row>
    <row r="52" spans="1:25" ht="15" customHeight="1" x14ac:dyDescent="0.25">
      <c r="A52" s="90">
        <v>52</v>
      </c>
      <c r="B52" s="59"/>
      <c r="C52" s="60"/>
      <c r="D52" s="60"/>
      <c r="E52" s="60"/>
      <c r="F52" s="61"/>
      <c r="G52" s="61"/>
      <c r="H52" s="98"/>
      <c r="I52" s="99">
        <f>'1.3.2.1'!$I$5</f>
        <v>365</v>
      </c>
      <c r="J52" s="62"/>
      <c r="K52" s="97">
        <f t="shared" si="6"/>
        <v>0</v>
      </c>
      <c r="L52" s="62"/>
      <c r="M52" s="62"/>
      <c r="N52" s="62"/>
      <c r="O52" s="62"/>
      <c r="P52" s="100">
        <f t="shared" si="3"/>
        <v>0</v>
      </c>
      <c r="Q52" s="100">
        <f t="shared" si="4"/>
        <v>0</v>
      </c>
      <c r="S52" s="97">
        <f t="shared" si="7"/>
        <v>0</v>
      </c>
      <c r="T52" s="97">
        <f t="shared" si="8"/>
        <v>0</v>
      </c>
      <c r="W52" s="190" t="s">
        <v>209</v>
      </c>
      <c r="X52" s="190" t="s">
        <v>210</v>
      </c>
      <c r="Y52" s="190" t="s">
        <v>211</v>
      </c>
    </row>
    <row r="53" spans="1:25" ht="15" customHeight="1" x14ac:dyDescent="0.25">
      <c r="A53" s="90">
        <v>53</v>
      </c>
      <c r="B53" s="59"/>
      <c r="C53" s="60"/>
      <c r="D53" s="60"/>
      <c r="E53" s="60"/>
      <c r="F53" s="61"/>
      <c r="G53" s="61"/>
      <c r="H53" s="98"/>
      <c r="I53" s="99">
        <f>'1.3.2.1'!$I$5</f>
        <v>365</v>
      </c>
      <c r="J53" s="62"/>
      <c r="K53" s="97">
        <f t="shared" si="6"/>
        <v>0</v>
      </c>
      <c r="L53" s="62"/>
      <c r="M53" s="62"/>
      <c r="N53" s="62"/>
      <c r="O53" s="62"/>
      <c r="P53" s="100">
        <f t="shared" si="3"/>
        <v>0</v>
      </c>
      <c r="Q53" s="100">
        <f t="shared" si="4"/>
        <v>0</v>
      </c>
      <c r="S53" s="97">
        <f t="shared" si="7"/>
        <v>0</v>
      </c>
      <c r="T53" s="97">
        <f t="shared" si="8"/>
        <v>0</v>
      </c>
      <c r="W53" s="190" t="s">
        <v>209</v>
      </c>
      <c r="X53" s="190" t="s">
        <v>210</v>
      </c>
      <c r="Y53" s="190" t="s">
        <v>211</v>
      </c>
    </row>
    <row r="54" spans="1:25" ht="15" customHeight="1" x14ac:dyDescent="0.25">
      <c r="A54" s="90">
        <v>54</v>
      </c>
      <c r="B54" s="59"/>
      <c r="C54" s="60"/>
      <c r="D54" s="60"/>
      <c r="E54" s="60"/>
      <c r="F54" s="61"/>
      <c r="G54" s="61"/>
      <c r="H54" s="98"/>
      <c r="I54" s="99">
        <f>'1.3.2.1'!$I$5</f>
        <v>365</v>
      </c>
      <c r="J54" s="62"/>
      <c r="K54" s="97">
        <f t="shared" si="6"/>
        <v>0</v>
      </c>
      <c r="L54" s="62"/>
      <c r="M54" s="62"/>
      <c r="N54" s="62"/>
      <c r="O54" s="62"/>
      <c r="P54" s="100">
        <f t="shared" si="3"/>
        <v>0</v>
      </c>
      <c r="Q54" s="100">
        <f t="shared" si="4"/>
        <v>0</v>
      </c>
      <c r="S54" s="97">
        <f t="shared" si="7"/>
        <v>0</v>
      </c>
      <c r="T54" s="97">
        <f t="shared" si="8"/>
        <v>0</v>
      </c>
      <c r="W54" s="190" t="s">
        <v>209</v>
      </c>
      <c r="X54" s="190" t="s">
        <v>210</v>
      </c>
      <c r="Y54" s="190" t="s">
        <v>211</v>
      </c>
    </row>
    <row r="55" spans="1:25" ht="15" customHeight="1" x14ac:dyDescent="0.25">
      <c r="A55" s="90">
        <v>55</v>
      </c>
      <c r="B55" s="59"/>
      <c r="C55" s="60"/>
      <c r="D55" s="60"/>
      <c r="E55" s="60"/>
      <c r="F55" s="61"/>
      <c r="G55" s="61"/>
      <c r="H55" s="98"/>
      <c r="I55" s="99">
        <f>'1.3.2.1'!$I$5</f>
        <v>365</v>
      </c>
      <c r="J55" s="62"/>
      <c r="K55" s="97">
        <f t="shared" si="6"/>
        <v>0</v>
      </c>
      <c r="L55" s="62"/>
      <c r="M55" s="62"/>
      <c r="N55" s="62"/>
      <c r="O55" s="62"/>
      <c r="P55" s="100">
        <f t="shared" si="3"/>
        <v>0</v>
      </c>
      <c r="Q55" s="100">
        <f t="shared" si="4"/>
        <v>0</v>
      </c>
      <c r="S55" s="97">
        <f t="shared" si="7"/>
        <v>0</v>
      </c>
      <c r="T55" s="97">
        <f t="shared" si="8"/>
        <v>0</v>
      </c>
      <c r="W55" s="190" t="s">
        <v>209</v>
      </c>
      <c r="X55" s="190" t="s">
        <v>210</v>
      </c>
      <c r="Y55" s="190" t="s">
        <v>211</v>
      </c>
    </row>
    <row r="56" spans="1:25" ht="15" customHeight="1" x14ac:dyDescent="0.25">
      <c r="A56" s="90">
        <v>56</v>
      </c>
      <c r="B56" s="59"/>
      <c r="C56" s="60"/>
      <c r="D56" s="60"/>
      <c r="E56" s="60"/>
      <c r="F56" s="61"/>
      <c r="G56" s="61"/>
      <c r="H56" s="98"/>
      <c r="I56" s="99">
        <f>'1.3.2.1'!$I$5</f>
        <v>365</v>
      </c>
      <c r="J56" s="62"/>
      <c r="K56" s="97">
        <f t="shared" si="6"/>
        <v>0</v>
      </c>
      <c r="L56" s="62"/>
      <c r="M56" s="62"/>
      <c r="N56" s="62"/>
      <c r="O56" s="62"/>
      <c r="P56" s="100">
        <f t="shared" si="3"/>
        <v>0</v>
      </c>
      <c r="Q56" s="100">
        <f t="shared" si="4"/>
        <v>0</v>
      </c>
      <c r="S56" s="97">
        <f t="shared" si="7"/>
        <v>0</v>
      </c>
      <c r="T56" s="97">
        <f t="shared" si="8"/>
        <v>0</v>
      </c>
      <c r="W56" s="190" t="s">
        <v>209</v>
      </c>
      <c r="X56" s="190" t="s">
        <v>210</v>
      </c>
      <c r="Y56" s="190" t="s">
        <v>211</v>
      </c>
    </row>
    <row r="57" spans="1:25" ht="15" customHeight="1" x14ac:dyDescent="0.25">
      <c r="A57" s="90">
        <v>57</v>
      </c>
      <c r="B57" s="59"/>
      <c r="C57" s="60"/>
      <c r="D57" s="60"/>
      <c r="E57" s="60"/>
      <c r="F57" s="61"/>
      <c r="G57" s="61"/>
      <c r="H57" s="98"/>
      <c r="I57" s="99">
        <f>'1.3.2.1'!$I$5</f>
        <v>365</v>
      </c>
      <c r="J57" s="62"/>
      <c r="K57" s="97">
        <f t="shared" si="6"/>
        <v>0</v>
      </c>
      <c r="L57" s="62"/>
      <c r="M57" s="62"/>
      <c r="N57" s="62"/>
      <c r="O57" s="62"/>
      <c r="P57" s="100">
        <f t="shared" si="3"/>
        <v>0</v>
      </c>
      <c r="Q57" s="100">
        <f t="shared" si="4"/>
        <v>0</v>
      </c>
      <c r="S57" s="97">
        <f t="shared" si="7"/>
        <v>0</v>
      </c>
      <c r="T57" s="97">
        <f t="shared" si="8"/>
        <v>0</v>
      </c>
      <c r="W57" s="190" t="s">
        <v>209</v>
      </c>
      <c r="X57" s="190" t="s">
        <v>210</v>
      </c>
      <c r="Y57" s="190" t="s">
        <v>211</v>
      </c>
    </row>
    <row r="58" spans="1:25" ht="15" customHeight="1" x14ac:dyDescent="0.25">
      <c r="A58" s="90">
        <v>58</v>
      </c>
      <c r="B58" s="59"/>
      <c r="C58" s="60"/>
      <c r="D58" s="60"/>
      <c r="E58" s="60"/>
      <c r="F58" s="61"/>
      <c r="G58" s="61"/>
      <c r="H58" s="98"/>
      <c r="I58" s="99">
        <f>'1.3.2.1'!$I$5</f>
        <v>365</v>
      </c>
      <c r="J58" s="62"/>
      <c r="K58" s="97">
        <f t="shared" si="6"/>
        <v>0</v>
      </c>
      <c r="L58" s="62"/>
      <c r="M58" s="62"/>
      <c r="N58" s="62"/>
      <c r="O58" s="62"/>
      <c r="P58" s="100">
        <f t="shared" si="3"/>
        <v>0</v>
      </c>
      <c r="Q58" s="100">
        <f t="shared" si="4"/>
        <v>0</v>
      </c>
      <c r="S58" s="97">
        <f t="shared" si="7"/>
        <v>0</v>
      </c>
      <c r="T58" s="97">
        <f t="shared" si="8"/>
        <v>0</v>
      </c>
      <c r="W58" s="190" t="s">
        <v>209</v>
      </c>
      <c r="X58" s="190" t="s">
        <v>210</v>
      </c>
      <c r="Y58" s="190" t="s">
        <v>211</v>
      </c>
    </row>
    <row r="59" spans="1:25" ht="15" customHeight="1" x14ac:dyDescent="0.25">
      <c r="A59" s="90">
        <v>59</v>
      </c>
      <c r="B59" s="59"/>
      <c r="C59" s="60"/>
      <c r="D59" s="60"/>
      <c r="E59" s="60"/>
      <c r="F59" s="61"/>
      <c r="G59" s="61"/>
      <c r="H59" s="98"/>
      <c r="I59" s="99">
        <f>'1.3.2.1'!$I$5</f>
        <v>365</v>
      </c>
      <c r="J59" s="62"/>
      <c r="K59" s="97">
        <f t="shared" si="6"/>
        <v>0</v>
      </c>
      <c r="L59" s="62"/>
      <c r="M59" s="62"/>
      <c r="N59" s="62"/>
      <c r="O59" s="62"/>
      <c r="P59" s="100">
        <f t="shared" si="3"/>
        <v>0</v>
      </c>
      <c r="Q59" s="100">
        <f t="shared" si="4"/>
        <v>0</v>
      </c>
      <c r="S59" s="97">
        <f t="shared" si="7"/>
        <v>0</v>
      </c>
      <c r="T59" s="97">
        <f t="shared" si="8"/>
        <v>0</v>
      </c>
      <c r="W59" s="190" t="s">
        <v>209</v>
      </c>
      <c r="X59" s="190" t="s">
        <v>210</v>
      </c>
      <c r="Y59" s="190" t="s">
        <v>211</v>
      </c>
    </row>
    <row r="60" spans="1:25" ht="15" customHeight="1" x14ac:dyDescent="0.25">
      <c r="A60" s="90">
        <v>60</v>
      </c>
      <c r="B60" s="59"/>
      <c r="C60" s="60"/>
      <c r="D60" s="60"/>
      <c r="E60" s="60"/>
      <c r="F60" s="61"/>
      <c r="G60" s="61"/>
      <c r="H60" s="98"/>
      <c r="I60" s="99">
        <f>'1.3.2.1'!$I$5</f>
        <v>365</v>
      </c>
      <c r="J60" s="62"/>
      <c r="K60" s="97">
        <f t="shared" si="6"/>
        <v>0</v>
      </c>
      <c r="L60" s="62"/>
      <c r="M60" s="62"/>
      <c r="N60" s="62"/>
      <c r="O60" s="62"/>
      <c r="P60" s="100">
        <f t="shared" si="3"/>
        <v>0</v>
      </c>
      <c r="Q60" s="100">
        <f t="shared" si="4"/>
        <v>0</v>
      </c>
      <c r="S60" s="97">
        <f t="shared" si="7"/>
        <v>0</v>
      </c>
      <c r="T60" s="97">
        <f t="shared" si="8"/>
        <v>0</v>
      </c>
      <c r="W60" s="190" t="s">
        <v>209</v>
      </c>
      <c r="X60" s="190" t="s">
        <v>210</v>
      </c>
      <c r="Y60" s="190" t="s">
        <v>211</v>
      </c>
    </row>
    <row r="61" spans="1:25" ht="15" customHeight="1" x14ac:dyDescent="0.25">
      <c r="A61" s="90">
        <v>61</v>
      </c>
      <c r="B61" s="59"/>
      <c r="C61" s="60"/>
      <c r="D61" s="60"/>
      <c r="E61" s="60"/>
      <c r="F61" s="61"/>
      <c r="G61" s="61"/>
      <c r="H61" s="98"/>
      <c r="I61" s="99">
        <f>'1.3.2.1'!$I$5</f>
        <v>365</v>
      </c>
      <c r="J61" s="62"/>
      <c r="K61" s="97">
        <f t="shared" si="6"/>
        <v>0</v>
      </c>
      <c r="L61" s="62"/>
      <c r="M61" s="62"/>
      <c r="N61" s="62"/>
      <c r="O61" s="62"/>
      <c r="P61" s="100">
        <f t="shared" si="3"/>
        <v>0</v>
      </c>
      <c r="Q61" s="100">
        <f t="shared" si="4"/>
        <v>0</v>
      </c>
      <c r="S61" s="97">
        <f t="shared" si="7"/>
        <v>0</v>
      </c>
      <c r="T61" s="97">
        <f t="shared" si="8"/>
        <v>0</v>
      </c>
      <c r="W61" s="190" t="s">
        <v>209</v>
      </c>
      <c r="X61" s="190" t="s">
        <v>210</v>
      </c>
      <c r="Y61" s="190" t="s">
        <v>211</v>
      </c>
    </row>
    <row r="62" spans="1:25" ht="15" customHeight="1" x14ac:dyDescent="0.25">
      <c r="A62" s="90">
        <v>62</v>
      </c>
      <c r="B62" s="59"/>
      <c r="C62" s="60"/>
      <c r="D62" s="60"/>
      <c r="E62" s="60"/>
      <c r="F62" s="61"/>
      <c r="G62" s="61"/>
      <c r="H62" s="98"/>
      <c r="I62" s="99">
        <f>'1.3.2.1'!$I$5</f>
        <v>365</v>
      </c>
      <c r="J62" s="62"/>
      <c r="K62" s="97">
        <f t="shared" si="6"/>
        <v>0</v>
      </c>
      <c r="L62" s="62"/>
      <c r="M62" s="62"/>
      <c r="N62" s="62"/>
      <c r="O62" s="62"/>
      <c r="P62" s="100">
        <f t="shared" si="3"/>
        <v>0</v>
      </c>
      <c r="Q62" s="100">
        <f t="shared" si="4"/>
        <v>0</v>
      </c>
      <c r="S62" s="97">
        <f t="shared" si="7"/>
        <v>0</v>
      </c>
      <c r="T62" s="97">
        <f t="shared" si="8"/>
        <v>0</v>
      </c>
      <c r="W62" s="190" t="s">
        <v>209</v>
      </c>
      <c r="X62" s="190" t="s">
        <v>210</v>
      </c>
      <c r="Y62" s="190" t="s">
        <v>211</v>
      </c>
    </row>
    <row r="63" spans="1:25" ht="15" customHeight="1" x14ac:dyDescent="0.25">
      <c r="A63" s="90">
        <v>63</v>
      </c>
      <c r="B63" s="59"/>
      <c r="C63" s="60"/>
      <c r="D63" s="60"/>
      <c r="E63" s="60"/>
      <c r="F63" s="61"/>
      <c r="G63" s="61"/>
      <c r="H63" s="98"/>
      <c r="I63" s="99">
        <f>'1.3.2.1'!$I$5</f>
        <v>365</v>
      </c>
      <c r="J63" s="62"/>
      <c r="K63" s="97">
        <f t="shared" si="6"/>
        <v>0</v>
      </c>
      <c r="L63" s="62"/>
      <c r="M63" s="62"/>
      <c r="N63" s="62"/>
      <c r="O63" s="62"/>
      <c r="P63" s="100">
        <f t="shared" si="3"/>
        <v>0</v>
      </c>
      <c r="Q63" s="100">
        <f t="shared" si="4"/>
        <v>0</v>
      </c>
      <c r="S63" s="97">
        <f t="shared" si="7"/>
        <v>0</v>
      </c>
      <c r="T63" s="97">
        <f t="shared" si="8"/>
        <v>0</v>
      </c>
      <c r="W63" s="190" t="s">
        <v>209</v>
      </c>
      <c r="X63" s="190" t="s">
        <v>210</v>
      </c>
      <c r="Y63" s="190" t="s">
        <v>211</v>
      </c>
    </row>
    <row r="64" spans="1:25" ht="15" customHeight="1" x14ac:dyDescent="0.25">
      <c r="A64" s="90">
        <v>64</v>
      </c>
      <c r="B64" s="59"/>
      <c r="C64" s="60"/>
      <c r="D64" s="60"/>
      <c r="E64" s="60"/>
      <c r="F64" s="61"/>
      <c r="G64" s="61"/>
      <c r="H64" s="98"/>
      <c r="I64" s="99">
        <f>'1.3.2.1'!$I$5</f>
        <v>365</v>
      </c>
      <c r="J64" s="62"/>
      <c r="K64" s="97">
        <f t="shared" si="6"/>
        <v>0</v>
      </c>
      <c r="L64" s="62"/>
      <c r="M64" s="62"/>
      <c r="N64" s="62"/>
      <c r="O64" s="62"/>
      <c r="P64" s="100">
        <f t="shared" si="3"/>
        <v>0</v>
      </c>
      <c r="Q64" s="100">
        <f t="shared" si="4"/>
        <v>0</v>
      </c>
      <c r="S64" s="97">
        <f t="shared" si="7"/>
        <v>0</v>
      </c>
      <c r="T64" s="97">
        <f t="shared" si="8"/>
        <v>0</v>
      </c>
      <c r="W64" s="190" t="s">
        <v>209</v>
      </c>
      <c r="X64" s="190" t="s">
        <v>210</v>
      </c>
      <c r="Y64" s="190" t="s">
        <v>211</v>
      </c>
    </row>
    <row r="65" spans="1:25" ht="15" customHeight="1" x14ac:dyDescent="0.25">
      <c r="A65" s="90">
        <v>65</v>
      </c>
      <c r="B65" s="59"/>
      <c r="C65" s="60"/>
      <c r="D65" s="60"/>
      <c r="E65" s="60"/>
      <c r="F65" s="61"/>
      <c r="G65" s="61"/>
      <c r="H65" s="98"/>
      <c r="I65" s="99">
        <f>'1.3.2.1'!$I$5</f>
        <v>365</v>
      </c>
      <c r="J65" s="62"/>
      <c r="K65" s="97">
        <f t="shared" si="6"/>
        <v>0</v>
      </c>
      <c r="L65" s="62"/>
      <c r="M65" s="62"/>
      <c r="N65" s="62"/>
      <c r="O65" s="62"/>
      <c r="P65" s="100">
        <f t="shared" si="3"/>
        <v>0</v>
      </c>
      <c r="Q65" s="100">
        <f t="shared" si="4"/>
        <v>0</v>
      </c>
      <c r="S65" s="97">
        <f t="shared" si="7"/>
        <v>0</v>
      </c>
      <c r="T65" s="97">
        <f t="shared" si="8"/>
        <v>0</v>
      </c>
      <c r="W65" s="190" t="s">
        <v>209</v>
      </c>
      <c r="X65" s="190" t="s">
        <v>210</v>
      </c>
      <c r="Y65" s="190" t="s">
        <v>211</v>
      </c>
    </row>
    <row r="66" spans="1:25" ht="15" customHeight="1" x14ac:dyDescent="0.25">
      <c r="A66" s="90">
        <v>66</v>
      </c>
      <c r="B66" s="59"/>
      <c r="C66" s="60"/>
      <c r="D66" s="60"/>
      <c r="E66" s="60"/>
      <c r="F66" s="61"/>
      <c r="G66" s="61"/>
      <c r="H66" s="98"/>
      <c r="I66" s="99">
        <f>'1.3.2.1'!$I$5</f>
        <v>365</v>
      </c>
      <c r="J66" s="62"/>
      <c r="K66" s="97">
        <f t="shared" si="6"/>
        <v>0</v>
      </c>
      <c r="L66" s="62"/>
      <c r="M66" s="62"/>
      <c r="N66" s="62"/>
      <c r="O66" s="62"/>
      <c r="P66" s="100">
        <f t="shared" si="3"/>
        <v>0</v>
      </c>
      <c r="Q66" s="100">
        <f t="shared" si="4"/>
        <v>0</v>
      </c>
      <c r="S66" s="97">
        <f t="shared" si="7"/>
        <v>0</v>
      </c>
      <c r="T66" s="97">
        <f t="shared" si="8"/>
        <v>0</v>
      </c>
      <c r="W66" s="190" t="s">
        <v>209</v>
      </c>
      <c r="X66" s="190" t="s">
        <v>210</v>
      </c>
      <c r="Y66" s="190" t="s">
        <v>211</v>
      </c>
    </row>
    <row r="67" spans="1:25" ht="15" customHeight="1" x14ac:dyDescent="0.25">
      <c r="A67" s="90">
        <v>67</v>
      </c>
      <c r="B67" s="59"/>
      <c r="C67" s="60"/>
      <c r="D67" s="60"/>
      <c r="E67" s="60"/>
      <c r="F67" s="61"/>
      <c r="G67" s="61"/>
      <c r="H67" s="98"/>
      <c r="I67" s="99">
        <f>'1.3.2.1'!$I$5</f>
        <v>365</v>
      </c>
      <c r="J67" s="62"/>
      <c r="K67" s="97">
        <f t="shared" si="6"/>
        <v>0</v>
      </c>
      <c r="L67" s="62"/>
      <c r="M67" s="62"/>
      <c r="N67" s="62"/>
      <c r="O67" s="62"/>
      <c r="P67" s="100">
        <f t="shared" si="3"/>
        <v>0</v>
      </c>
      <c r="Q67" s="100">
        <f t="shared" si="4"/>
        <v>0</v>
      </c>
      <c r="S67" s="97">
        <f t="shared" si="7"/>
        <v>0</v>
      </c>
      <c r="T67" s="97">
        <f t="shared" si="8"/>
        <v>0</v>
      </c>
      <c r="W67" s="190" t="s">
        <v>209</v>
      </c>
      <c r="X67" s="190" t="s">
        <v>210</v>
      </c>
      <c r="Y67" s="190" t="s">
        <v>211</v>
      </c>
    </row>
    <row r="68" spans="1:25" ht="15" customHeight="1" x14ac:dyDescent="0.25">
      <c r="A68" s="90">
        <v>68</v>
      </c>
      <c r="B68" s="59"/>
      <c r="C68" s="60"/>
      <c r="D68" s="60"/>
      <c r="E68" s="60"/>
      <c r="F68" s="61"/>
      <c r="G68" s="61"/>
      <c r="H68" s="98"/>
      <c r="I68" s="99">
        <f>'1.3.2.1'!$I$5</f>
        <v>365</v>
      </c>
      <c r="J68" s="62"/>
      <c r="K68" s="97">
        <f t="shared" si="6"/>
        <v>0</v>
      </c>
      <c r="L68" s="62"/>
      <c r="M68" s="62"/>
      <c r="N68" s="62"/>
      <c r="O68" s="62"/>
      <c r="P68" s="100">
        <f t="shared" si="3"/>
        <v>0</v>
      </c>
      <c r="Q68" s="100">
        <f t="shared" si="4"/>
        <v>0</v>
      </c>
      <c r="S68" s="97">
        <f t="shared" si="7"/>
        <v>0</v>
      </c>
      <c r="T68" s="97">
        <f t="shared" si="8"/>
        <v>0</v>
      </c>
      <c r="W68" s="190" t="s">
        <v>209</v>
      </c>
      <c r="X68" s="190" t="s">
        <v>210</v>
      </c>
      <c r="Y68" s="190" t="s">
        <v>211</v>
      </c>
    </row>
    <row r="69" spans="1:25" ht="15" customHeight="1" x14ac:dyDescent="0.25">
      <c r="A69" s="90">
        <v>69</v>
      </c>
      <c r="B69" s="59"/>
      <c r="C69" s="60"/>
      <c r="D69" s="60"/>
      <c r="E69" s="60"/>
      <c r="F69" s="61"/>
      <c r="G69" s="61"/>
      <c r="H69" s="98"/>
      <c r="I69" s="99">
        <f>'1.3.2.1'!$I$5</f>
        <v>365</v>
      </c>
      <c r="J69" s="62"/>
      <c r="K69" s="97">
        <f t="shared" ref="K69:K100" si="9">J69*G69</f>
        <v>0</v>
      </c>
      <c r="L69" s="62"/>
      <c r="M69" s="62"/>
      <c r="N69" s="62"/>
      <c r="O69" s="62"/>
      <c r="P69" s="100">
        <f t="shared" si="3"/>
        <v>0</v>
      </c>
      <c r="Q69" s="100">
        <f t="shared" si="4"/>
        <v>0</v>
      </c>
      <c r="S69" s="97">
        <f t="shared" ref="S69:S100" si="10">IF(H69="trocken aufgestellt",K69,0)</f>
        <v>0</v>
      </c>
      <c r="T69" s="97">
        <f t="shared" ref="T69:T100" si="11">IF(H69="nass aufgestellt",K69,0)</f>
        <v>0</v>
      </c>
      <c r="W69" s="190" t="s">
        <v>209</v>
      </c>
      <c r="X69" s="190" t="s">
        <v>210</v>
      </c>
      <c r="Y69" s="190" t="s">
        <v>211</v>
      </c>
    </row>
    <row r="70" spans="1:25" ht="15" customHeight="1" x14ac:dyDescent="0.25">
      <c r="A70" s="90">
        <v>70</v>
      </c>
      <c r="B70" s="59"/>
      <c r="C70" s="60"/>
      <c r="D70" s="60"/>
      <c r="E70" s="60"/>
      <c r="F70" s="61"/>
      <c r="G70" s="61"/>
      <c r="H70" s="98"/>
      <c r="I70" s="99">
        <f>'1.3.2.1'!$I$5</f>
        <v>365</v>
      </c>
      <c r="J70" s="62"/>
      <c r="K70" s="97">
        <f t="shared" si="9"/>
        <v>0</v>
      </c>
      <c r="L70" s="62"/>
      <c r="M70" s="62"/>
      <c r="N70" s="62"/>
      <c r="O70" s="62"/>
      <c r="P70" s="100">
        <f t="shared" ref="P70:P100" si="12">IF(O70=0,0,O70-(M70+N70))</f>
        <v>0</v>
      </c>
      <c r="Q70" s="100">
        <f t="shared" ref="Q70:Q100" si="13">IF(L70=0,0,IF(L70&lt;1000,W70,IF(L70&gt;3000,Y70,X70)))</f>
        <v>0</v>
      </c>
      <c r="S70" s="97">
        <f t="shared" si="10"/>
        <v>0</v>
      </c>
      <c r="T70" s="97">
        <f t="shared" si="11"/>
        <v>0</v>
      </c>
      <c r="W70" s="190" t="s">
        <v>209</v>
      </c>
      <c r="X70" s="190" t="s">
        <v>210</v>
      </c>
      <c r="Y70" s="190" t="s">
        <v>211</v>
      </c>
    </row>
    <row r="71" spans="1:25" ht="15" customHeight="1" x14ac:dyDescent="0.25">
      <c r="A71" s="90">
        <v>71</v>
      </c>
      <c r="B71" s="59"/>
      <c r="C71" s="60"/>
      <c r="D71" s="60"/>
      <c r="E71" s="60"/>
      <c r="F71" s="61"/>
      <c r="G71" s="61"/>
      <c r="H71" s="98"/>
      <c r="I71" s="99">
        <f>'1.3.2.1'!$I$5</f>
        <v>365</v>
      </c>
      <c r="J71" s="62"/>
      <c r="K71" s="97">
        <f t="shared" si="9"/>
        <v>0</v>
      </c>
      <c r="L71" s="62"/>
      <c r="M71" s="62"/>
      <c r="N71" s="62"/>
      <c r="O71" s="62"/>
      <c r="P71" s="100">
        <f t="shared" si="12"/>
        <v>0</v>
      </c>
      <c r="Q71" s="100">
        <f t="shared" si="13"/>
        <v>0</v>
      </c>
      <c r="S71" s="97">
        <f t="shared" si="10"/>
        <v>0</v>
      </c>
      <c r="T71" s="97">
        <f t="shared" si="11"/>
        <v>0</v>
      </c>
      <c r="W71" s="190" t="s">
        <v>209</v>
      </c>
      <c r="X71" s="190" t="s">
        <v>210</v>
      </c>
      <c r="Y71" s="190" t="s">
        <v>211</v>
      </c>
    </row>
    <row r="72" spans="1:25" ht="15" customHeight="1" x14ac:dyDescent="0.25">
      <c r="A72" s="90">
        <v>72</v>
      </c>
      <c r="B72" s="59"/>
      <c r="C72" s="60"/>
      <c r="D72" s="60"/>
      <c r="E72" s="60"/>
      <c r="F72" s="61"/>
      <c r="G72" s="61"/>
      <c r="H72" s="98"/>
      <c r="I72" s="99">
        <f>'1.3.2.1'!$I$5</f>
        <v>365</v>
      </c>
      <c r="J72" s="62"/>
      <c r="K72" s="97">
        <f t="shared" si="9"/>
        <v>0</v>
      </c>
      <c r="L72" s="62"/>
      <c r="M72" s="62"/>
      <c r="N72" s="62"/>
      <c r="O72" s="62"/>
      <c r="P72" s="100">
        <f t="shared" si="12"/>
        <v>0</v>
      </c>
      <c r="Q72" s="100">
        <f t="shared" si="13"/>
        <v>0</v>
      </c>
      <c r="S72" s="97">
        <f t="shared" si="10"/>
        <v>0</v>
      </c>
      <c r="T72" s="97">
        <f t="shared" si="11"/>
        <v>0</v>
      </c>
      <c r="W72" s="190" t="s">
        <v>209</v>
      </c>
      <c r="X72" s="190" t="s">
        <v>210</v>
      </c>
      <c r="Y72" s="190" t="s">
        <v>211</v>
      </c>
    </row>
    <row r="73" spans="1:25" ht="15" customHeight="1" x14ac:dyDescent="0.25">
      <c r="A73" s="90">
        <v>73</v>
      </c>
      <c r="B73" s="59"/>
      <c r="C73" s="60"/>
      <c r="D73" s="60"/>
      <c r="E73" s="60"/>
      <c r="F73" s="61"/>
      <c r="G73" s="61"/>
      <c r="H73" s="98"/>
      <c r="I73" s="99">
        <f>'1.3.2.1'!$I$5</f>
        <v>365</v>
      </c>
      <c r="J73" s="62"/>
      <c r="K73" s="97">
        <f t="shared" si="9"/>
        <v>0</v>
      </c>
      <c r="L73" s="62"/>
      <c r="M73" s="62"/>
      <c r="N73" s="62"/>
      <c r="O73" s="62"/>
      <c r="P73" s="100">
        <f t="shared" si="12"/>
        <v>0</v>
      </c>
      <c r="Q73" s="100">
        <f t="shared" si="13"/>
        <v>0</v>
      </c>
      <c r="S73" s="97">
        <f t="shared" si="10"/>
        <v>0</v>
      </c>
      <c r="T73" s="97">
        <f t="shared" si="11"/>
        <v>0</v>
      </c>
      <c r="W73" s="190" t="s">
        <v>209</v>
      </c>
      <c r="X73" s="190" t="s">
        <v>210</v>
      </c>
      <c r="Y73" s="190" t="s">
        <v>211</v>
      </c>
    </row>
    <row r="74" spans="1:25" ht="15" customHeight="1" x14ac:dyDescent="0.25">
      <c r="A74" s="90">
        <v>74</v>
      </c>
      <c r="B74" s="59"/>
      <c r="C74" s="60"/>
      <c r="D74" s="60"/>
      <c r="E74" s="60"/>
      <c r="F74" s="61"/>
      <c r="G74" s="61"/>
      <c r="H74" s="98"/>
      <c r="I74" s="99">
        <f>'1.3.2.1'!$I$5</f>
        <v>365</v>
      </c>
      <c r="J74" s="62"/>
      <c r="K74" s="97">
        <f t="shared" si="9"/>
        <v>0</v>
      </c>
      <c r="L74" s="62"/>
      <c r="M74" s="62"/>
      <c r="N74" s="62"/>
      <c r="O74" s="62"/>
      <c r="P74" s="100">
        <f t="shared" si="12"/>
        <v>0</v>
      </c>
      <c r="Q74" s="100">
        <f t="shared" si="13"/>
        <v>0</v>
      </c>
      <c r="S74" s="97">
        <f t="shared" si="10"/>
        <v>0</v>
      </c>
      <c r="T74" s="97">
        <f t="shared" si="11"/>
        <v>0</v>
      </c>
      <c r="W74" s="190" t="s">
        <v>209</v>
      </c>
      <c r="X74" s="190" t="s">
        <v>210</v>
      </c>
      <c r="Y74" s="190" t="s">
        <v>211</v>
      </c>
    </row>
    <row r="75" spans="1:25" ht="15" customHeight="1" x14ac:dyDescent="0.25">
      <c r="A75" s="90">
        <v>75</v>
      </c>
      <c r="B75" s="59"/>
      <c r="C75" s="60"/>
      <c r="D75" s="60"/>
      <c r="E75" s="60"/>
      <c r="F75" s="61"/>
      <c r="G75" s="61"/>
      <c r="H75" s="98"/>
      <c r="I75" s="99">
        <f>'1.3.2.1'!$I$5</f>
        <v>365</v>
      </c>
      <c r="J75" s="62"/>
      <c r="K75" s="97">
        <f t="shared" si="9"/>
        <v>0</v>
      </c>
      <c r="L75" s="62"/>
      <c r="M75" s="62"/>
      <c r="N75" s="62"/>
      <c r="O75" s="62"/>
      <c r="P75" s="100">
        <f t="shared" si="12"/>
        <v>0</v>
      </c>
      <c r="Q75" s="100">
        <f t="shared" si="13"/>
        <v>0</v>
      </c>
      <c r="S75" s="97">
        <f t="shared" si="10"/>
        <v>0</v>
      </c>
      <c r="T75" s="97">
        <f t="shared" si="11"/>
        <v>0</v>
      </c>
      <c r="W75" s="190" t="s">
        <v>209</v>
      </c>
      <c r="X75" s="190" t="s">
        <v>210</v>
      </c>
      <c r="Y75" s="190" t="s">
        <v>211</v>
      </c>
    </row>
    <row r="76" spans="1:25" ht="15" customHeight="1" x14ac:dyDescent="0.25">
      <c r="A76" s="90">
        <v>76</v>
      </c>
      <c r="B76" s="59"/>
      <c r="C76" s="60"/>
      <c r="D76" s="60"/>
      <c r="E76" s="60"/>
      <c r="F76" s="61"/>
      <c r="G76" s="61"/>
      <c r="H76" s="98"/>
      <c r="I76" s="99">
        <f>'1.3.2.1'!$I$5</f>
        <v>365</v>
      </c>
      <c r="J76" s="62"/>
      <c r="K76" s="97">
        <f t="shared" si="9"/>
        <v>0</v>
      </c>
      <c r="L76" s="62"/>
      <c r="M76" s="62"/>
      <c r="N76" s="62"/>
      <c r="O76" s="62"/>
      <c r="P76" s="100">
        <f t="shared" si="12"/>
        <v>0</v>
      </c>
      <c r="Q76" s="100">
        <f t="shared" si="13"/>
        <v>0</v>
      </c>
      <c r="S76" s="97">
        <f t="shared" si="10"/>
        <v>0</v>
      </c>
      <c r="T76" s="97">
        <f t="shared" si="11"/>
        <v>0</v>
      </c>
      <c r="W76" s="190" t="s">
        <v>209</v>
      </c>
      <c r="X76" s="190" t="s">
        <v>210</v>
      </c>
      <c r="Y76" s="190" t="s">
        <v>211</v>
      </c>
    </row>
    <row r="77" spans="1:25" ht="15" customHeight="1" x14ac:dyDescent="0.25">
      <c r="A77" s="90">
        <v>77</v>
      </c>
      <c r="B77" s="59"/>
      <c r="C77" s="60"/>
      <c r="D77" s="60"/>
      <c r="E77" s="60"/>
      <c r="F77" s="61"/>
      <c r="G77" s="61"/>
      <c r="H77" s="98"/>
      <c r="I77" s="99">
        <f>'1.3.2.1'!$I$5</f>
        <v>365</v>
      </c>
      <c r="J77" s="62"/>
      <c r="K77" s="97">
        <f t="shared" si="9"/>
        <v>0</v>
      </c>
      <c r="L77" s="62"/>
      <c r="M77" s="62"/>
      <c r="N77" s="62"/>
      <c r="O77" s="62"/>
      <c r="P77" s="100">
        <f t="shared" si="12"/>
        <v>0</v>
      </c>
      <c r="Q77" s="100">
        <f t="shared" si="13"/>
        <v>0</v>
      </c>
      <c r="S77" s="97">
        <f t="shared" si="10"/>
        <v>0</v>
      </c>
      <c r="T77" s="97">
        <f t="shared" si="11"/>
        <v>0</v>
      </c>
      <c r="W77" s="190" t="s">
        <v>209</v>
      </c>
      <c r="X77" s="190" t="s">
        <v>210</v>
      </c>
      <c r="Y77" s="190" t="s">
        <v>211</v>
      </c>
    </row>
    <row r="78" spans="1:25" ht="15" customHeight="1" x14ac:dyDescent="0.25">
      <c r="A78" s="90">
        <v>78</v>
      </c>
      <c r="B78" s="59"/>
      <c r="C78" s="60"/>
      <c r="D78" s="60"/>
      <c r="E78" s="60"/>
      <c r="F78" s="61"/>
      <c r="G78" s="61"/>
      <c r="H78" s="98"/>
      <c r="I78" s="99">
        <f>'1.3.2.1'!$I$5</f>
        <v>365</v>
      </c>
      <c r="J78" s="62"/>
      <c r="K78" s="97">
        <f t="shared" si="9"/>
        <v>0</v>
      </c>
      <c r="L78" s="62"/>
      <c r="M78" s="62"/>
      <c r="N78" s="62"/>
      <c r="O78" s="62"/>
      <c r="P78" s="100">
        <f t="shared" si="12"/>
        <v>0</v>
      </c>
      <c r="Q78" s="100">
        <f t="shared" si="13"/>
        <v>0</v>
      </c>
      <c r="S78" s="97">
        <f t="shared" si="10"/>
        <v>0</v>
      </c>
      <c r="T78" s="97">
        <f t="shared" si="11"/>
        <v>0</v>
      </c>
      <c r="W78" s="190" t="s">
        <v>209</v>
      </c>
      <c r="X78" s="190" t="s">
        <v>210</v>
      </c>
      <c r="Y78" s="190" t="s">
        <v>211</v>
      </c>
    </row>
    <row r="79" spans="1:25" ht="15" customHeight="1" x14ac:dyDescent="0.25">
      <c r="A79" s="90">
        <v>79</v>
      </c>
      <c r="B79" s="59"/>
      <c r="C79" s="60"/>
      <c r="D79" s="60"/>
      <c r="E79" s="60"/>
      <c r="F79" s="61"/>
      <c r="G79" s="61"/>
      <c r="H79" s="98"/>
      <c r="I79" s="99">
        <f>'1.3.2.1'!$I$5</f>
        <v>365</v>
      </c>
      <c r="J79" s="62"/>
      <c r="K79" s="97">
        <f t="shared" si="9"/>
        <v>0</v>
      </c>
      <c r="L79" s="62"/>
      <c r="M79" s="62"/>
      <c r="N79" s="62"/>
      <c r="O79" s="62"/>
      <c r="P79" s="100">
        <f t="shared" si="12"/>
        <v>0</v>
      </c>
      <c r="Q79" s="100">
        <f t="shared" si="13"/>
        <v>0</v>
      </c>
      <c r="S79" s="97">
        <f t="shared" si="10"/>
        <v>0</v>
      </c>
      <c r="T79" s="97">
        <f t="shared" si="11"/>
        <v>0</v>
      </c>
      <c r="W79" s="190" t="s">
        <v>209</v>
      </c>
      <c r="X79" s="190" t="s">
        <v>210</v>
      </c>
      <c r="Y79" s="190" t="s">
        <v>211</v>
      </c>
    </row>
    <row r="80" spans="1:25" ht="15" customHeight="1" x14ac:dyDescent="0.25">
      <c r="A80" s="90">
        <v>80</v>
      </c>
      <c r="B80" s="59"/>
      <c r="C80" s="60"/>
      <c r="D80" s="60"/>
      <c r="E80" s="60"/>
      <c r="F80" s="61"/>
      <c r="G80" s="61"/>
      <c r="H80" s="98"/>
      <c r="I80" s="99">
        <f>'1.3.2.1'!$I$5</f>
        <v>365</v>
      </c>
      <c r="J80" s="62"/>
      <c r="K80" s="97">
        <f t="shared" si="9"/>
        <v>0</v>
      </c>
      <c r="L80" s="62"/>
      <c r="M80" s="62"/>
      <c r="N80" s="62"/>
      <c r="O80" s="62"/>
      <c r="P80" s="100">
        <f t="shared" si="12"/>
        <v>0</v>
      </c>
      <c r="Q80" s="100">
        <f t="shared" si="13"/>
        <v>0</v>
      </c>
      <c r="S80" s="97">
        <f t="shared" si="10"/>
        <v>0</v>
      </c>
      <c r="T80" s="97">
        <f t="shared" si="11"/>
        <v>0</v>
      </c>
      <c r="W80" s="190" t="s">
        <v>209</v>
      </c>
      <c r="X80" s="190" t="s">
        <v>210</v>
      </c>
      <c r="Y80" s="190" t="s">
        <v>211</v>
      </c>
    </row>
    <row r="81" spans="1:25" ht="15" customHeight="1" x14ac:dyDescent="0.25">
      <c r="A81" s="90">
        <v>81</v>
      </c>
      <c r="B81" s="59"/>
      <c r="C81" s="60"/>
      <c r="D81" s="60"/>
      <c r="E81" s="60"/>
      <c r="F81" s="61"/>
      <c r="G81" s="61"/>
      <c r="H81" s="98"/>
      <c r="I81" s="99">
        <f>'1.3.2.1'!$I$5</f>
        <v>365</v>
      </c>
      <c r="J81" s="62"/>
      <c r="K81" s="97">
        <f t="shared" si="9"/>
        <v>0</v>
      </c>
      <c r="L81" s="62"/>
      <c r="M81" s="62"/>
      <c r="N81" s="62"/>
      <c r="O81" s="62"/>
      <c r="P81" s="100">
        <f t="shared" si="12"/>
        <v>0</v>
      </c>
      <c r="Q81" s="100">
        <f t="shared" si="13"/>
        <v>0</v>
      </c>
      <c r="S81" s="97">
        <f t="shared" si="10"/>
        <v>0</v>
      </c>
      <c r="T81" s="97">
        <f t="shared" si="11"/>
        <v>0</v>
      </c>
      <c r="W81" s="190" t="s">
        <v>209</v>
      </c>
      <c r="X81" s="190" t="s">
        <v>210</v>
      </c>
      <c r="Y81" s="190" t="s">
        <v>211</v>
      </c>
    </row>
    <row r="82" spans="1:25" ht="15" customHeight="1" x14ac:dyDescent="0.25">
      <c r="A82" s="90">
        <v>82</v>
      </c>
      <c r="B82" s="59"/>
      <c r="C82" s="60"/>
      <c r="D82" s="60"/>
      <c r="E82" s="60"/>
      <c r="F82" s="61"/>
      <c r="G82" s="61"/>
      <c r="H82" s="98"/>
      <c r="I82" s="99">
        <f>'1.3.2.1'!$I$5</f>
        <v>365</v>
      </c>
      <c r="J82" s="62"/>
      <c r="K82" s="97">
        <f t="shared" si="9"/>
        <v>0</v>
      </c>
      <c r="L82" s="62"/>
      <c r="M82" s="62"/>
      <c r="N82" s="62"/>
      <c r="O82" s="62"/>
      <c r="P82" s="100">
        <f t="shared" si="12"/>
        <v>0</v>
      </c>
      <c r="Q82" s="100">
        <f t="shared" si="13"/>
        <v>0</v>
      </c>
      <c r="S82" s="97">
        <f t="shared" si="10"/>
        <v>0</v>
      </c>
      <c r="T82" s="97">
        <f t="shared" si="11"/>
        <v>0</v>
      </c>
      <c r="W82" s="190" t="s">
        <v>209</v>
      </c>
      <c r="X82" s="190" t="s">
        <v>210</v>
      </c>
      <c r="Y82" s="190" t="s">
        <v>211</v>
      </c>
    </row>
    <row r="83" spans="1:25" ht="15" customHeight="1" x14ac:dyDescent="0.25">
      <c r="A83" s="90">
        <v>83</v>
      </c>
      <c r="B83" s="59"/>
      <c r="C83" s="60"/>
      <c r="D83" s="60"/>
      <c r="E83" s="60"/>
      <c r="F83" s="61"/>
      <c r="G83" s="61"/>
      <c r="H83" s="98"/>
      <c r="I83" s="99">
        <f>'1.3.2.1'!$I$5</f>
        <v>365</v>
      </c>
      <c r="J83" s="62"/>
      <c r="K83" s="97">
        <f t="shared" si="9"/>
        <v>0</v>
      </c>
      <c r="L83" s="62"/>
      <c r="M83" s="62"/>
      <c r="N83" s="62"/>
      <c r="O83" s="62"/>
      <c r="P83" s="100">
        <f t="shared" si="12"/>
        <v>0</v>
      </c>
      <c r="Q83" s="100">
        <f t="shared" si="13"/>
        <v>0</v>
      </c>
      <c r="S83" s="97">
        <f t="shared" si="10"/>
        <v>0</v>
      </c>
      <c r="T83" s="97">
        <f t="shared" si="11"/>
        <v>0</v>
      </c>
      <c r="W83" s="190" t="s">
        <v>209</v>
      </c>
      <c r="X83" s="190" t="s">
        <v>210</v>
      </c>
      <c r="Y83" s="190" t="s">
        <v>211</v>
      </c>
    </row>
    <row r="84" spans="1:25" ht="15" customHeight="1" x14ac:dyDescent="0.25">
      <c r="A84" s="90">
        <v>84</v>
      </c>
      <c r="B84" s="59"/>
      <c r="C84" s="60"/>
      <c r="D84" s="60"/>
      <c r="E84" s="60"/>
      <c r="F84" s="61"/>
      <c r="G84" s="61"/>
      <c r="H84" s="98"/>
      <c r="I84" s="99">
        <f>'1.3.2.1'!$I$5</f>
        <v>365</v>
      </c>
      <c r="J84" s="62"/>
      <c r="K84" s="97">
        <f t="shared" si="9"/>
        <v>0</v>
      </c>
      <c r="L84" s="62"/>
      <c r="M84" s="62"/>
      <c r="N84" s="62"/>
      <c r="O84" s="62"/>
      <c r="P84" s="100">
        <f t="shared" si="12"/>
        <v>0</v>
      </c>
      <c r="Q84" s="100">
        <f t="shared" si="13"/>
        <v>0</v>
      </c>
      <c r="S84" s="97">
        <f t="shared" si="10"/>
        <v>0</v>
      </c>
      <c r="T84" s="97">
        <f t="shared" si="11"/>
        <v>0</v>
      </c>
      <c r="W84" s="190" t="s">
        <v>209</v>
      </c>
      <c r="X84" s="190" t="s">
        <v>210</v>
      </c>
      <c r="Y84" s="190" t="s">
        <v>211</v>
      </c>
    </row>
    <row r="85" spans="1:25" ht="15" customHeight="1" x14ac:dyDescent="0.25">
      <c r="A85" s="90">
        <v>85</v>
      </c>
      <c r="B85" s="59"/>
      <c r="C85" s="60"/>
      <c r="D85" s="60"/>
      <c r="E85" s="60"/>
      <c r="F85" s="61"/>
      <c r="G85" s="61"/>
      <c r="H85" s="98"/>
      <c r="I85" s="99">
        <f>'1.3.2.1'!$I$5</f>
        <v>365</v>
      </c>
      <c r="J85" s="62"/>
      <c r="K85" s="97">
        <f t="shared" si="9"/>
        <v>0</v>
      </c>
      <c r="L85" s="62"/>
      <c r="M85" s="62"/>
      <c r="N85" s="62"/>
      <c r="O85" s="62"/>
      <c r="P85" s="100">
        <f t="shared" si="12"/>
        <v>0</v>
      </c>
      <c r="Q85" s="100">
        <f t="shared" si="13"/>
        <v>0</v>
      </c>
      <c r="S85" s="97">
        <f t="shared" si="10"/>
        <v>0</v>
      </c>
      <c r="T85" s="97">
        <f t="shared" si="11"/>
        <v>0</v>
      </c>
      <c r="W85" s="190" t="s">
        <v>209</v>
      </c>
      <c r="X85" s="190" t="s">
        <v>210</v>
      </c>
      <c r="Y85" s="190" t="s">
        <v>211</v>
      </c>
    </row>
    <row r="86" spans="1:25" ht="15" customHeight="1" x14ac:dyDescent="0.25">
      <c r="A86" s="90">
        <v>86</v>
      </c>
      <c r="B86" s="59"/>
      <c r="C86" s="60"/>
      <c r="D86" s="60"/>
      <c r="E86" s="60"/>
      <c r="F86" s="61"/>
      <c r="G86" s="61"/>
      <c r="H86" s="98"/>
      <c r="I86" s="99">
        <f>'1.3.2.1'!$I$5</f>
        <v>365</v>
      </c>
      <c r="J86" s="62"/>
      <c r="K86" s="97">
        <f t="shared" si="9"/>
        <v>0</v>
      </c>
      <c r="L86" s="62"/>
      <c r="M86" s="62"/>
      <c r="N86" s="62"/>
      <c r="O86" s="62"/>
      <c r="P86" s="100">
        <f t="shared" si="12"/>
        <v>0</v>
      </c>
      <c r="Q86" s="100">
        <f t="shared" si="13"/>
        <v>0</v>
      </c>
      <c r="S86" s="97">
        <f t="shared" si="10"/>
        <v>0</v>
      </c>
      <c r="T86" s="97">
        <f t="shared" si="11"/>
        <v>0</v>
      </c>
      <c r="W86" s="190" t="s">
        <v>209</v>
      </c>
      <c r="X86" s="190" t="s">
        <v>210</v>
      </c>
      <c r="Y86" s="190" t="s">
        <v>211</v>
      </c>
    </row>
    <row r="87" spans="1:25" ht="15" customHeight="1" x14ac:dyDescent="0.25">
      <c r="A87" s="90">
        <v>87</v>
      </c>
      <c r="B87" s="59"/>
      <c r="C87" s="60"/>
      <c r="D87" s="60"/>
      <c r="E87" s="60"/>
      <c r="F87" s="61"/>
      <c r="G87" s="61"/>
      <c r="H87" s="98"/>
      <c r="I87" s="99">
        <f>'1.3.2.1'!$I$5</f>
        <v>365</v>
      </c>
      <c r="J87" s="62"/>
      <c r="K87" s="97">
        <f t="shared" si="9"/>
        <v>0</v>
      </c>
      <c r="L87" s="62"/>
      <c r="M87" s="62"/>
      <c r="N87" s="62"/>
      <c r="O87" s="62"/>
      <c r="P87" s="100">
        <f t="shared" si="12"/>
        <v>0</v>
      </c>
      <c r="Q87" s="100">
        <f t="shared" si="13"/>
        <v>0</v>
      </c>
      <c r="S87" s="97">
        <f t="shared" si="10"/>
        <v>0</v>
      </c>
      <c r="T87" s="97">
        <f t="shared" si="11"/>
        <v>0</v>
      </c>
      <c r="W87" s="190" t="s">
        <v>209</v>
      </c>
      <c r="X87" s="190" t="s">
        <v>210</v>
      </c>
      <c r="Y87" s="190" t="s">
        <v>211</v>
      </c>
    </row>
    <row r="88" spans="1:25" ht="15" customHeight="1" x14ac:dyDescent="0.25">
      <c r="A88" s="90">
        <v>88</v>
      </c>
      <c r="B88" s="59"/>
      <c r="C88" s="60"/>
      <c r="D88" s="60"/>
      <c r="E88" s="60"/>
      <c r="F88" s="61"/>
      <c r="G88" s="61"/>
      <c r="H88" s="98"/>
      <c r="I88" s="99">
        <f>'1.3.2.1'!$I$5</f>
        <v>365</v>
      </c>
      <c r="J88" s="62"/>
      <c r="K88" s="97">
        <f t="shared" si="9"/>
        <v>0</v>
      </c>
      <c r="L88" s="62"/>
      <c r="M88" s="62"/>
      <c r="N88" s="62"/>
      <c r="O88" s="62"/>
      <c r="P88" s="100">
        <f t="shared" si="12"/>
        <v>0</v>
      </c>
      <c r="Q88" s="100">
        <f t="shared" si="13"/>
        <v>0</v>
      </c>
      <c r="S88" s="97">
        <f t="shared" si="10"/>
        <v>0</v>
      </c>
      <c r="T88" s="97">
        <f t="shared" si="11"/>
        <v>0</v>
      </c>
      <c r="W88" s="190" t="s">
        <v>209</v>
      </c>
      <c r="X88" s="190" t="s">
        <v>210</v>
      </c>
      <c r="Y88" s="190" t="s">
        <v>211</v>
      </c>
    </row>
    <row r="89" spans="1:25" ht="15" customHeight="1" x14ac:dyDescent="0.25">
      <c r="A89" s="90">
        <v>89</v>
      </c>
      <c r="B89" s="59"/>
      <c r="C89" s="60"/>
      <c r="D89" s="60"/>
      <c r="E89" s="60"/>
      <c r="F89" s="61"/>
      <c r="G89" s="61"/>
      <c r="H89" s="98"/>
      <c r="I89" s="99">
        <f>'1.3.2.1'!$I$5</f>
        <v>365</v>
      </c>
      <c r="J89" s="62"/>
      <c r="K89" s="97">
        <f t="shared" si="9"/>
        <v>0</v>
      </c>
      <c r="L89" s="62"/>
      <c r="M89" s="62"/>
      <c r="N89" s="62"/>
      <c r="O89" s="62"/>
      <c r="P89" s="100">
        <f t="shared" si="12"/>
        <v>0</v>
      </c>
      <c r="Q89" s="100">
        <f t="shared" si="13"/>
        <v>0</v>
      </c>
      <c r="S89" s="97">
        <f t="shared" si="10"/>
        <v>0</v>
      </c>
      <c r="T89" s="97">
        <f t="shared" si="11"/>
        <v>0</v>
      </c>
      <c r="W89" s="190" t="s">
        <v>209</v>
      </c>
      <c r="X89" s="190" t="s">
        <v>210</v>
      </c>
      <c r="Y89" s="190" t="s">
        <v>211</v>
      </c>
    </row>
    <row r="90" spans="1:25" ht="15" customHeight="1" x14ac:dyDescent="0.25">
      <c r="A90" s="90">
        <v>90</v>
      </c>
      <c r="B90" s="59"/>
      <c r="C90" s="60"/>
      <c r="D90" s="60"/>
      <c r="E90" s="60"/>
      <c r="F90" s="61"/>
      <c r="G90" s="61"/>
      <c r="H90" s="98"/>
      <c r="I90" s="99">
        <f>'1.3.2.1'!$I$5</f>
        <v>365</v>
      </c>
      <c r="J90" s="62"/>
      <c r="K90" s="97">
        <f t="shared" si="9"/>
        <v>0</v>
      </c>
      <c r="L90" s="62"/>
      <c r="M90" s="62"/>
      <c r="N90" s="62"/>
      <c r="O90" s="62"/>
      <c r="P90" s="100">
        <f t="shared" si="12"/>
        <v>0</v>
      </c>
      <c r="Q90" s="100">
        <f t="shared" si="13"/>
        <v>0</v>
      </c>
      <c r="S90" s="97">
        <f t="shared" si="10"/>
        <v>0</v>
      </c>
      <c r="T90" s="97">
        <f t="shared" si="11"/>
        <v>0</v>
      </c>
      <c r="W90" s="190" t="s">
        <v>209</v>
      </c>
      <c r="X90" s="190" t="s">
        <v>210</v>
      </c>
      <c r="Y90" s="190" t="s">
        <v>211</v>
      </c>
    </row>
    <row r="91" spans="1:25" ht="15" customHeight="1" x14ac:dyDescent="0.25">
      <c r="A91" s="90">
        <v>91</v>
      </c>
      <c r="B91" s="59"/>
      <c r="C91" s="60"/>
      <c r="D91" s="60"/>
      <c r="E91" s="60"/>
      <c r="F91" s="61"/>
      <c r="G91" s="61"/>
      <c r="H91" s="98"/>
      <c r="I91" s="99">
        <f>'1.3.2.1'!$I$5</f>
        <v>365</v>
      </c>
      <c r="J91" s="62"/>
      <c r="K91" s="97">
        <f t="shared" si="9"/>
        <v>0</v>
      </c>
      <c r="L91" s="62"/>
      <c r="M91" s="62"/>
      <c r="N91" s="62"/>
      <c r="O91" s="62"/>
      <c r="P91" s="100">
        <f t="shared" si="12"/>
        <v>0</v>
      </c>
      <c r="Q91" s="100">
        <f t="shared" si="13"/>
        <v>0</v>
      </c>
      <c r="S91" s="97">
        <f t="shared" si="10"/>
        <v>0</v>
      </c>
      <c r="T91" s="97">
        <f t="shared" si="11"/>
        <v>0</v>
      </c>
      <c r="W91" s="190" t="s">
        <v>209</v>
      </c>
      <c r="X91" s="190" t="s">
        <v>210</v>
      </c>
      <c r="Y91" s="190" t="s">
        <v>211</v>
      </c>
    </row>
    <row r="92" spans="1:25" ht="15" customHeight="1" x14ac:dyDescent="0.25">
      <c r="A92" s="90">
        <v>92</v>
      </c>
      <c r="B92" s="59"/>
      <c r="C92" s="60"/>
      <c r="D92" s="60"/>
      <c r="E92" s="60"/>
      <c r="F92" s="61"/>
      <c r="G92" s="61"/>
      <c r="H92" s="98"/>
      <c r="I92" s="99">
        <f>'1.3.2.1'!$I$5</f>
        <v>365</v>
      </c>
      <c r="J92" s="62"/>
      <c r="K92" s="97">
        <f t="shared" si="9"/>
        <v>0</v>
      </c>
      <c r="L92" s="62"/>
      <c r="M92" s="62"/>
      <c r="N92" s="62"/>
      <c r="O92" s="62"/>
      <c r="P92" s="100">
        <f t="shared" si="12"/>
        <v>0</v>
      </c>
      <c r="Q92" s="100">
        <f t="shared" si="13"/>
        <v>0</v>
      </c>
      <c r="S92" s="97">
        <f t="shared" si="10"/>
        <v>0</v>
      </c>
      <c r="T92" s="97">
        <f t="shared" si="11"/>
        <v>0</v>
      </c>
      <c r="W92" s="190" t="s">
        <v>209</v>
      </c>
      <c r="X92" s="190" t="s">
        <v>210</v>
      </c>
      <c r="Y92" s="190" t="s">
        <v>211</v>
      </c>
    </row>
    <row r="93" spans="1:25" ht="15" customHeight="1" x14ac:dyDescent="0.25">
      <c r="A93" s="90">
        <v>93</v>
      </c>
      <c r="B93" s="59"/>
      <c r="C93" s="60"/>
      <c r="D93" s="60"/>
      <c r="E93" s="60"/>
      <c r="F93" s="61"/>
      <c r="G93" s="61"/>
      <c r="H93" s="98"/>
      <c r="I93" s="99">
        <f>'1.3.2.1'!$I$5</f>
        <v>365</v>
      </c>
      <c r="J93" s="62"/>
      <c r="K93" s="97">
        <f t="shared" si="9"/>
        <v>0</v>
      </c>
      <c r="L93" s="62"/>
      <c r="M93" s="62"/>
      <c r="N93" s="62"/>
      <c r="O93" s="62"/>
      <c r="P93" s="100">
        <f t="shared" si="12"/>
        <v>0</v>
      </c>
      <c r="Q93" s="100">
        <f t="shared" si="13"/>
        <v>0</v>
      </c>
      <c r="S93" s="97">
        <f t="shared" si="10"/>
        <v>0</v>
      </c>
      <c r="T93" s="97">
        <f t="shared" si="11"/>
        <v>0</v>
      </c>
      <c r="W93" s="190" t="s">
        <v>209</v>
      </c>
      <c r="X93" s="190" t="s">
        <v>210</v>
      </c>
      <c r="Y93" s="190" t="s">
        <v>211</v>
      </c>
    </row>
    <row r="94" spans="1:25" ht="15" customHeight="1" x14ac:dyDescent="0.25">
      <c r="A94" s="90">
        <v>94</v>
      </c>
      <c r="B94" s="59"/>
      <c r="C94" s="60"/>
      <c r="D94" s="60"/>
      <c r="E94" s="60"/>
      <c r="F94" s="61"/>
      <c r="G94" s="61"/>
      <c r="H94" s="98"/>
      <c r="I94" s="99">
        <f>'1.3.2.1'!$I$5</f>
        <v>365</v>
      </c>
      <c r="J94" s="62"/>
      <c r="K94" s="97">
        <f t="shared" si="9"/>
        <v>0</v>
      </c>
      <c r="L94" s="62"/>
      <c r="M94" s="62"/>
      <c r="N94" s="62"/>
      <c r="O94" s="62"/>
      <c r="P94" s="100">
        <f t="shared" si="12"/>
        <v>0</v>
      </c>
      <c r="Q94" s="100">
        <f t="shared" si="13"/>
        <v>0</v>
      </c>
      <c r="S94" s="97">
        <f t="shared" si="10"/>
        <v>0</v>
      </c>
      <c r="T94" s="97">
        <f t="shared" si="11"/>
        <v>0</v>
      </c>
      <c r="W94" s="190" t="s">
        <v>209</v>
      </c>
      <c r="X94" s="190" t="s">
        <v>210</v>
      </c>
      <c r="Y94" s="190" t="s">
        <v>211</v>
      </c>
    </row>
    <row r="95" spans="1:25" ht="15" customHeight="1" x14ac:dyDescent="0.25">
      <c r="A95" s="90">
        <v>95</v>
      </c>
      <c r="B95" s="59"/>
      <c r="C95" s="60"/>
      <c r="D95" s="60"/>
      <c r="E95" s="60"/>
      <c r="F95" s="61"/>
      <c r="G95" s="61"/>
      <c r="H95" s="98"/>
      <c r="I95" s="99">
        <f>'1.3.2.1'!$I$5</f>
        <v>365</v>
      </c>
      <c r="J95" s="62"/>
      <c r="K95" s="97">
        <f t="shared" si="9"/>
        <v>0</v>
      </c>
      <c r="L95" s="62"/>
      <c r="M95" s="62"/>
      <c r="N95" s="62"/>
      <c r="O95" s="62"/>
      <c r="P95" s="100">
        <f t="shared" si="12"/>
        <v>0</v>
      </c>
      <c r="Q95" s="100">
        <f t="shared" si="13"/>
        <v>0</v>
      </c>
      <c r="S95" s="97">
        <f t="shared" si="10"/>
        <v>0</v>
      </c>
      <c r="T95" s="97">
        <f t="shared" si="11"/>
        <v>0</v>
      </c>
      <c r="W95" s="190" t="s">
        <v>209</v>
      </c>
      <c r="X95" s="190" t="s">
        <v>210</v>
      </c>
      <c r="Y95" s="190" t="s">
        <v>211</v>
      </c>
    </row>
    <row r="96" spans="1:25" ht="15" customHeight="1" x14ac:dyDescent="0.25">
      <c r="A96" s="90">
        <v>96</v>
      </c>
      <c r="B96" s="59"/>
      <c r="C96" s="60"/>
      <c r="D96" s="60"/>
      <c r="E96" s="60"/>
      <c r="F96" s="61"/>
      <c r="G96" s="61"/>
      <c r="H96" s="98"/>
      <c r="I96" s="99">
        <f>'1.3.2.1'!$I$5</f>
        <v>365</v>
      </c>
      <c r="J96" s="62"/>
      <c r="K96" s="97">
        <f t="shared" si="9"/>
        <v>0</v>
      </c>
      <c r="L96" s="62"/>
      <c r="M96" s="62"/>
      <c r="N96" s="62"/>
      <c r="O96" s="62"/>
      <c r="P96" s="100">
        <f t="shared" si="12"/>
        <v>0</v>
      </c>
      <c r="Q96" s="100">
        <f t="shared" si="13"/>
        <v>0</v>
      </c>
      <c r="S96" s="97">
        <f t="shared" si="10"/>
        <v>0</v>
      </c>
      <c r="T96" s="97">
        <f t="shared" si="11"/>
        <v>0</v>
      </c>
      <c r="W96" s="190" t="s">
        <v>209</v>
      </c>
      <c r="X96" s="190" t="s">
        <v>210</v>
      </c>
      <c r="Y96" s="190" t="s">
        <v>211</v>
      </c>
    </row>
    <row r="97" spans="1:25" ht="15" customHeight="1" x14ac:dyDescent="0.25">
      <c r="A97" s="90">
        <v>97</v>
      </c>
      <c r="B97" s="59"/>
      <c r="C97" s="60"/>
      <c r="D97" s="60"/>
      <c r="E97" s="60"/>
      <c r="F97" s="61"/>
      <c r="G97" s="61"/>
      <c r="H97" s="98"/>
      <c r="I97" s="99">
        <f>'1.3.2.1'!$I$5</f>
        <v>365</v>
      </c>
      <c r="J97" s="62"/>
      <c r="K97" s="97">
        <f t="shared" si="9"/>
        <v>0</v>
      </c>
      <c r="L97" s="62"/>
      <c r="M97" s="62"/>
      <c r="N97" s="62"/>
      <c r="O97" s="62"/>
      <c r="P97" s="100">
        <f t="shared" si="12"/>
        <v>0</v>
      </c>
      <c r="Q97" s="100">
        <f t="shared" si="13"/>
        <v>0</v>
      </c>
      <c r="S97" s="97">
        <f t="shared" si="10"/>
        <v>0</v>
      </c>
      <c r="T97" s="97">
        <f t="shared" si="11"/>
        <v>0</v>
      </c>
      <c r="W97" s="190" t="s">
        <v>209</v>
      </c>
      <c r="X97" s="190" t="s">
        <v>210</v>
      </c>
      <c r="Y97" s="190" t="s">
        <v>211</v>
      </c>
    </row>
    <row r="98" spans="1:25" ht="15" customHeight="1" x14ac:dyDescent="0.25">
      <c r="A98" s="90">
        <v>98</v>
      </c>
      <c r="B98" s="59"/>
      <c r="C98" s="60"/>
      <c r="D98" s="60"/>
      <c r="E98" s="60"/>
      <c r="F98" s="61"/>
      <c r="G98" s="61"/>
      <c r="H98" s="98"/>
      <c r="I98" s="99">
        <f>'1.3.2.1'!$I$5</f>
        <v>365</v>
      </c>
      <c r="J98" s="62"/>
      <c r="K98" s="97">
        <f t="shared" si="9"/>
        <v>0</v>
      </c>
      <c r="L98" s="62"/>
      <c r="M98" s="62"/>
      <c r="N98" s="62"/>
      <c r="O98" s="62"/>
      <c r="P98" s="100">
        <f t="shared" si="12"/>
        <v>0</v>
      </c>
      <c r="Q98" s="100">
        <f t="shared" si="13"/>
        <v>0</v>
      </c>
      <c r="S98" s="97">
        <f t="shared" si="10"/>
        <v>0</v>
      </c>
      <c r="T98" s="97">
        <f t="shared" si="11"/>
        <v>0</v>
      </c>
      <c r="W98" s="190" t="s">
        <v>209</v>
      </c>
      <c r="X98" s="190" t="s">
        <v>210</v>
      </c>
      <c r="Y98" s="190" t="s">
        <v>211</v>
      </c>
    </row>
    <row r="99" spans="1:25" ht="15" customHeight="1" x14ac:dyDescent="0.25">
      <c r="A99" s="90">
        <v>99</v>
      </c>
      <c r="B99" s="59"/>
      <c r="C99" s="60"/>
      <c r="D99" s="60"/>
      <c r="E99" s="60"/>
      <c r="F99" s="61"/>
      <c r="G99" s="61"/>
      <c r="H99" s="98"/>
      <c r="I99" s="99">
        <f>'1.3.2.1'!$I$5</f>
        <v>365</v>
      </c>
      <c r="J99" s="62"/>
      <c r="K99" s="97">
        <f t="shared" si="9"/>
        <v>0</v>
      </c>
      <c r="L99" s="62"/>
      <c r="M99" s="62"/>
      <c r="N99" s="62"/>
      <c r="O99" s="62"/>
      <c r="P99" s="100">
        <f t="shared" si="12"/>
        <v>0</v>
      </c>
      <c r="Q99" s="100">
        <f t="shared" si="13"/>
        <v>0</v>
      </c>
      <c r="S99" s="97">
        <f t="shared" si="10"/>
        <v>0</v>
      </c>
      <c r="T99" s="97">
        <f t="shared" si="11"/>
        <v>0</v>
      </c>
      <c r="W99" s="190" t="s">
        <v>209</v>
      </c>
      <c r="X99" s="190" t="s">
        <v>210</v>
      </c>
      <c r="Y99" s="190" t="s">
        <v>211</v>
      </c>
    </row>
    <row r="100" spans="1:25" ht="15" customHeight="1" x14ac:dyDescent="0.25">
      <c r="A100" s="90">
        <v>100</v>
      </c>
      <c r="B100" s="59"/>
      <c r="C100" s="60"/>
      <c r="D100" s="60"/>
      <c r="E100" s="60"/>
      <c r="F100" s="61"/>
      <c r="G100" s="61"/>
      <c r="H100" s="98"/>
      <c r="I100" s="99">
        <f>'1.3.2.1'!$I$5</f>
        <v>365</v>
      </c>
      <c r="J100" s="62"/>
      <c r="K100" s="97">
        <f t="shared" si="9"/>
        <v>0</v>
      </c>
      <c r="L100" s="62"/>
      <c r="M100" s="62"/>
      <c r="N100" s="62"/>
      <c r="O100" s="62"/>
      <c r="P100" s="100">
        <f t="shared" si="12"/>
        <v>0</v>
      </c>
      <c r="Q100" s="100">
        <f t="shared" si="13"/>
        <v>0</v>
      </c>
      <c r="S100" s="97">
        <f t="shared" si="10"/>
        <v>0</v>
      </c>
      <c r="T100" s="97">
        <f t="shared" si="11"/>
        <v>0</v>
      </c>
      <c r="W100" s="190" t="s">
        <v>209</v>
      </c>
      <c r="X100" s="190" t="s">
        <v>210</v>
      </c>
      <c r="Y100" s="190" t="s">
        <v>211</v>
      </c>
    </row>
  </sheetData>
  <sheetProtection password="CCE4" sheet="1"/>
  <mergeCells count="1">
    <mergeCell ref="B1:T1"/>
  </mergeCells>
  <conditionalFormatting sqref="I5:I100">
    <cfRule type="cellIs" dxfId="37" priority="4" stopIfTrue="1" operator="greaterThan">
      <formula>0</formula>
    </cfRule>
  </conditionalFormatting>
  <conditionalFormatting sqref="P5:Q100">
    <cfRule type="cellIs" dxfId="36" priority="1" stopIfTrue="1" operator="notEqual">
      <formula>0</formula>
    </cfRule>
  </conditionalFormatting>
  <dataValidations count="1">
    <dataValidation type="list" allowBlank="1" showInputMessage="1" showErrorMessage="1" sqref="H5:H100">
      <formula1>aufstellung</formula1>
    </dataValidation>
  </dataValidations>
  <pageMargins left="0.7" right="0.7" top="0.78740157499999996" bottom="0.78740157499999996" header="0.3" footer="0.3"/>
  <pageSetup paperSize="9" orientation="portrait" horizontalDpi="1200" verticalDpi="1200"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100"/>
  <sheetViews>
    <sheetView showRowColHeaders="0" workbookViewId="0">
      <pane ySplit="1" topLeftCell="A2" activePane="bottomLeft" state="frozen"/>
      <selection pane="bottomLeft" activeCell="A2" sqref="A2"/>
    </sheetView>
  </sheetViews>
  <sheetFormatPr baseColWidth="10" defaultRowHeight="15" customHeight="1" x14ac:dyDescent="0.25"/>
  <cols>
    <col min="1" max="1" width="4.7109375" style="91" customWidth="1"/>
    <col min="2" max="2" width="22.85546875" style="50" customWidth="1"/>
    <col min="3" max="3" width="32.5703125" style="50" customWidth="1"/>
    <col min="4" max="4" width="11.42578125" style="50" bestFit="1" customWidth="1"/>
    <col min="5" max="5" width="18.42578125" style="50" customWidth="1"/>
    <col min="6" max="6" width="16.42578125" style="50" hidden="1" customWidth="1"/>
    <col min="7" max="7" width="15.42578125" style="50" hidden="1" customWidth="1"/>
    <col min="8" max="8" width="16.28515625" style="50" customWidth="1"/>
    <col min="9" max="9" width="17.42578125" style="50" hidden="1" customWidth="1"/>
    <col min="10" max="10" width="16.85546875" style="50" hidden="1" customWidth="1"/>
    <col min="11" max="11" width="18.42578125" style="50" hidden="1" customWidth="1"/>
    <col min="12" max="12" width="17.7109375" style="50" hidden="1" customWidth="1"/>
    <col min="13" max="14" width="18.42578125" style="50" hidden="1" customWidth="1"/>
    <col min="15" max="15" width="14.7109375" style="50" customWidth="1"/>
    <col min="16" max="16" width="1.7109375" style="50" customWidth="1"/>
    <col min="17" max="17" width="10.140625" style="50" hidden="1" customWidth="1"/>
    <col min="18" max="18" width="9.28515625" style="50" hidden="1" customWidth="1"/>
    <col min="19" max="19" width="9.140625" style="50" hidden="1" customWidth="1"/>
    <col min="20" max="16384" width="11.42578125" style="50"/>
  </cols>
  <sheetData>
    <row r="1" spans="1:19" s="40" customFormat="1" ht="30" customHeight="1" x14ac:dyDescent="0.2">
      <c r="A1" s="93"/>
      <c r="B1" s="197" t="s">
        <v>52</v>
      </c>
      <c r="C1" s="197"/>
      <c r="D1" s="197"/>
      <c r="E1" s="197"/>
      <c r="F1" s="197"/>
      <c r="G1" s="197"/>
      <c r="H1" s="197"/>
      <c r="I1" s="197"/>
      <c r="J1" s="197"/>
      <c r="K1" s="197"/>
      <c r="L1" s="197"/>
      <c r="M1" s="197"/>
      <c r="N1" s="197"/>
      <c r="O1" s="197"/>
    </row>
    <row r="2" spans="1:19" s="40" customFormat="1" ht="6" customHeight="1" x14ac:dyDescent="0.2">
      <c r="A2" s="89"/>
    </row>
    <row r="3" spans="1:19" s="40" customFormat="1" ht="15" customHeight="1" x14ac:dyDescent="0.2">
      <c r="A3" s="90"/>
      <c r="B3" s="51" t="s">
        <v>78</v>
      </c>
      <c r="C3" s="52" t="s">
        <v>79</v>
      </c>
      <c r="D3" s="52" t="s">
        <v>80</v>
      </c>
      <c r="E3" s="52" t="s">
        <v>81</v>
      </c>
      <c r="F3" s="94" t="s">
        <v>82</v>
      </c>
      <c r="G3" s="94" t="s">
        <v>83</v>
      </c>
      <c r="H3" s="52" t="s">
        <v>85</v>
      </c>
      <c r="I3" s="94" t="s">
        <v>86</v>
      </c>
      <c r="J3" s="94" t="s">
        <v>96</v>
      </c>
      <c r="K3" s="94" t="s">
        <v>97</v>
      </c>
      <c r="L3" s="94" t="s">
        <v>98</v>
      </c>
      <c r="M3" s="94" t="s">
        <v>99</v>
      </c>
      <c r="N3" s="94" t="s">
        <v>100</v>
      </c>
      <c r="O3" s="52" t="s">
        <v>101</v>
      </c>
      <c r="Q3" s="101"/>
      <c r="R3" s="101"/>
      <c r="S3" s="101"/>
    </row>
    <row r="4" spans="1:19" s="43" customFormat="1" ht="97.5" customHeight="1" x14ac:dyDescent="0.2">
      <c r="B4" s="95" t="s">
        <v>40</v>
      </c>
      <c r="C4" s="55" t="s">
        <v>41</v>
      </c>
      <c r="D4" s="96" t="s">
        <v>84</v>
      </c>
      <c r="E4" s="96" t="s">
        <v>241</v>
      </c>
      <c r="F4" s="96" t="s">
        <v>112</v>
      </c>
      <c r="G4" s="96" t="s">
        <v>113</v>
      </c>
      <c r="H4" s="96" t="s">
        <v>54</v>
      </c>
      <c r="I4" s="96" t="s">
        <v>106</v>
      </c>
      <c r="J4" s="96" t="s">
        <v>107</v>
      </c>
      <c r="K4" s="96" t="s">
        <v>108</v>
      </c>
      <c r="L4" s="96" t="s">
        <v>109</v>
      </c>
      <c r="M4" s="96" t="s">
        <v>111</v>
      </c>
      <c r="N4" s="56" t="s">
        <v>55</v>
      </c>
      <c r="O4" s="102" t="s">
        <v>47</v>
      </c>
      <c r="P4" s="40"/>
      <c r="Q4" s="56" t="s">
        <v>114</v>
      </c>
      <c r="R4" s="56" t="s">
        <v>115</v>
      </c>
      <c r="S4" s="102" t="s">
        <v>116</v>
      </c>
    </row>
    <row r="5" spans="1:19" s="40" customFormat="1" ht="15" customHeight="1" x14ac:dyDescent="0.2">
      <c r="A5" s="90">
        <v>5</v>
      </c>
      <c r="B5" s="63" t="s">
        <v>58</v>
      </c>
      <c r="C5" s="110"/>
      <c r="D5" s="111"/>
      <c r="E5" s="112">
        <f t="shared" ref="E5:M5" si="0">SUM(E6:E100)</f>
        <v>22500</v>
      </c>
      <c r="F5" s="112">
        <f t="shared" si="0"/>
        <v>15337.147475</v>
      </c>
      <c r="G5" s="112">
        <f t="shared" si="0"/>
        <v>1155</v>
      </c>
      <c r="H5" s="112">
        <f t="shared" si="0"/>
        <v>16492.147474999998</v>
      </c>
      <c r="I5" s="112">
        <f t="shared" si="0"/>
        <v>766857.37375000003</v>
      </c>
      <c r="J5" s="112">
        <f t="shared" si="0"/>
        <v>57750</v>
      </c>
      <c r="K5" s="112">
        <f t="shared" si="0"/>
        <v>0</v>
      </c>
      <c r="L5" s="112">
        <f t="shared" si="0"/>
        <v>0</v>
      </c>
      <c r="M5" s="112">
        <f t="shared" si="0"/>
        <v>824607.37375000003</v>
      </c>
      <c r="N5" s="113">
        <f>M5/H5</f>
        <v>50.000000000000007</v>
      </c>
      <c r="O5" s="114">
        <f>H5/E5</f>
        <v>0.73298433222222215</v>
      </c>
      <c r="Q5" s="104">
        <f>IF($N5&lt;RW_Pumpen!$B$1,RW_Pumpen!$B$2,IF($N5&gt;RW_Pumpen!$D$1,RW_Pumpen!$D$2,RW_Pumpen!$C$2))</f>
        <v>0.56000000000000005</v>
      </c>
      <c r="R5" s="104">
        <f>IF($N5&lt;RW_Pumpen!$B$1,RW_Pumpen!$B$3,IF($N5&gt;RW_Pumpen!$D$1,RW_Pumpen!$D$3,RW_Pumpen!$C$3))</f>
        <v>0.53</v>
      </c>
      <c r="S5" s="104">
        <f t="shared" ref="S5:S36" si="1">(Q5*SUM(I5:J5)+R5*SUM(K5:L5))/(M5)</f>
        <v>0.56000000000000005</v>
      </c>
    </row>
    <row r="6" spans="1:19" s="40" customFormat="1" ht="15" customHeight="1" x14ac:dyDescent="0.2">
      <c r="A6" s="90">
        <v>6</v>
      </c>
      <c r="B6" s="59" t="s">
        <v>228</v>
      </c>
      <c r="C6" s="60" t="s">
        <v>229</v>
      </c>
      <c r="D6" s="108">
        <v>1</v>
      </c>
      <c r="E6" s="109">
        <v>2500</v>
      </c>
      <c r="F6" s="105">
        <f t="array" ref="F6">SUMIF('1.3.2.1'!$F$5:$F$100,'1.3.2'!$D6,'1.3.2.1'!$L$5:$L$100)</f>
        <v>0</v>
      </c>
      <c r="G6" s="105">
        <f>SUMIF('1.3.2.2'!$F$5:$F$100,'1.3.2'!$D6,'1.3.2.2'!$J$5:$J$100)</f>
        <v>1155</v>
      </c>
      <c r="H6" s="115">
        <f>SUM(F6:G6)</f>
        <v>1155</v>
      </c>
      <c r="I6" s="115">
        <f>SUMIF('1.3.2.1'!$F$5:$F$100,'1.3.2'!$D6,'1.3.2.1'!$T$5:$T$100)</f>
        <v>0</v>
      </c>
      <c r="J6" s="115">
        <f>SUMIF('1.3.2.2'!$F$5:$F$100,'1.3.2'!$D6,'1.3.2.2'!$S$5:$S$100)</f>
        <v>57750</v>
      </c>
      <c r="K6" s="115">
        <f>SUMIF('1.3.2.1'!$F$5:$F$100,'1.3.2'!$D6,'1.3.2.1'!$U$5:$U$100)</f>
        <v>0</v>
      </c>
      <c r="L6" s="115">
        <f>SUMIF('1.3.2.2'!$F$5:$F$100,'1.3.2'!$D6,'1.3.2.2'!$T$5:$T$100)</f>
        <v>0</v>
      </c>
      <c r="M6" s="116">
        <f>SUM(I6:L6)</f>
        <v>57750</v>
      </c>
      <c r="N6" s="117">
        <f t="shared" ref="N6:N70" si="2">M6/H6</f>
        <v>50</v>
      </c>
      <c r="O6" s="118">
        <f>H6/E6</f>
        <v>0.46200000000000002</v>
      </c>
      <c r="P6" s="107"/>
      <c r="Q6" s="106">
        <f>IF($N6&lt;RW_Pumpen!$B$1,RW_Pumpen!$B$2,IF($N6&gt;RW_Pumpen!$D$1,RW_Pumpen!$D$2,RW_Pumpen!$C$2))</f>
        <v>0.56000000000000005</v>
      </c>
      <c r="R6" s="106">
        <f>IF($N6&lt;RW_Pumpen!$B$1,RW_Pumpen!$B$3,IF($N6&gt;RW_Pumpen!$D$1,RW_Pumpen!$D$3,RW_Pumpen!$C$3))</f>
        <v>0.53</v>
      </c>
      <c r="S6" s="106">
        <f t="shared" si="1"/>
        <v>0.56000000000000005</v>
      </c>
    </row>
    <row r="7" spans="1:19" s="40" customFormat="1" ht="15" customHeight="1" x14ac:dyDescent="0.2">
      <c r="A7" s="90">
        <v>7</v>
      </c>
      <c r="B7" s="59" t="s">
        <v>217</v>
      </c>
      <c r="C7" s="60" t="s">
        <v>230</v>
      </c>
      <c r="D7" s="108">
        <v>2</v>
      </c>
      <c r="E7" s="109">
        <v>20000</v>
      </c>
      <c r="F7" s="105">
        <f t="array" ref="F7">SUMIF('1.3.2.1'!$F$5:$F$100,'1.3.2'!$D7,'1.3.2.1'!$L$5:$L$100)</f>
        <v>15337.147475</v>
      </c>
      <c r="G7" s="105">
        <f>SUMIF('1.3.2.2'!$F$5:$F$100,'1.3.2'!$D7,'1.3.2.2'!$J$5:$J$100)</f>
        <v>0</v>
      </c>
      <c r="H7" s="115">
        <f t="shared" ref="H7:H70" si="3">SUM(F7:G7)</f>
        <v>15337.147475</v>
      </c>
      <c r="I7" s="115">
        <f>SUMIF('1.3.2.1'!$F$5:$F$100,'1.3.2'!$D7,'1.3.2.1'!$T$5:$T$100)</f>
        <v>766857.37375000003</v>
      </c>
      <c r="J7" s="115">
        <f>SUMIF('1.3.2.2'!$F$5:$F$100,'1.3.2'!$D7,'1.3.2.2'!$S$5:$S$100)</f>
        <v>0</v>
      </c>
      <c r="K7" s="115">
        <f>SUMIF('1.3.2.1'!$F$5:$F$100,'1.3.2'!$D7,'1.3.2.1'!$U$5:$U$100)</f>
        <v>0</v>
      </c>
      <c r="L7" s="115">
        <f>SUMIF('1.3.2.2'!$F$5:$F$100,'1.3.2'!$D7,'1.3.2.2'!$T$5:$T$100)</f>
        <v>0</v>
      </c>
      <c r="M7" s="116">
        <f t="shared" ref="M7:M70" si="4">SUM(I7:L7)</f>
        <v>766857.37375000003</v>
      </c>
      <c r="N7" s="117">
        <f t="shared" si="2"/>
        <v>50</v>
      </c>
      <c r="O7" s="118">
        <f t="shared" ref="O7:O70" si="5">H7/E7</f>
        <v>0.76685737374999996</v>
      </c>
      <c r="Q7" s="106">
        <f>IF($N7&lt;RW_Pumpen!$B$1,RW_Pumpen!$B$2,IF($N7&gt;RW_Pumpen!$D$1,RW_Pumpen!$D$2,RW_Pumpen!$C$2))</f>
        <v>0.56000000000000005</v>
      </c>
      <c r="R7" s="106">
        <f>IF($N7&lt;RW_Pumpen!$B$1,RW_Pumpen!$B$3,IF($N7&gt;RW_Pumpen!$D$1,RW_Pumpen!$D$3,RW_Pumpen!$C$3))</f>
        <v>0.53</v>
      </c>
      <c r="S7" s="106">
        <f t="shared" si="1"/>
        <v>0.56000000000000005</v>
      </c>
    </row>
    <row r="8" spans="1:19" s="40" customFormat="1" ht="15" customHeight="1" x14ac:dyDescent="0.2">
      <c r="A8" s="90">
        <v>8</v>
      </c>
      <c r="B8" s="59"/>
      <c r="C8" s="60"/>
      <c r="D8" s="108"/>
      <c r="E8" s="109"/>
      <c r="F8" s="105">
        <f t="array" ref="F8">SUMIF('1.3.2.1'!$F$5:$F$100,'1.3.2'!$D8,'1.3.2.1'!$L$5:$L$100)</f>
        <v>0</v>
      </c>
      <c r="G8" s="105">
        <f>SUMIF('1.3.2.2'!$F$5:$F$100,'1.3.2'!$D8,'1.3.2.2'!$J$5:$J$100)</f>
        <v>0</v>
      </c>
      <c r="H8" s="115">
        <f t="shared" si="3"/>
        <v>0</v>
      </c>
      <c r="I8" s="115">
        <f>SUMIF('1.3.2.1'!$F$5:$F$100,'1.3.2'!$D8,'1.3.2.1'!$T$5:$T$100)</f>
        <v>0</v>
      </c>
      <c r="J8" s="115">
        <f>SUMIF('1.3.2.2'!$F$5:$F$100,'1.3.2'!$D8,'1.3.2.2'!$S$5:$S$100)</f>
        <v>0</v>
      </c>
      <c r="K8" s="115">
        <f>SUMIF('1.3.2.1'!$F$5:$F$100,'1.3.2'!$D8,'1.3.2.1'!$U$5:$U$100)</f>
        <v>0</v>
      </c>
      <c r="L8" s="115">
        <f>SUMIF('1.3.2.2'!$F$5:$F$100,'1.3.2'!$D8,'1.3.2.2'!$T$5:$T$100)</f>
        <v>0</v>
      </c>
      <c r="M8" s="116">
        <f t="shared" si="4"/>
        <v>0</v>
      </c>
      <c r="N8" s="117" t="e">
        <f t="shared" si="2"/>
        <v>#DIV/0!</v>
      </c>
      <c r="O8" s="118" t="e">
        <f t="shared" si="5"/>
        <v>#DIV/0!</v>
      </c>
      <c r="Q8" s="106" t="e">
        <f>IF($N8&lt;RW_Pumpen!$B$1,RW_Pumpen!$B$2,IF($N8&gt;RW_Pumpen!$D$1,RW_Pumpen!$D$2,RW_Pumpen!$C$2))</f>
        <v>#DIV/0!</v>
      </c>
      <c r="R8" s="106" t="e">
        <f>IF($N8&lt;RW_Pumpen!$B$1,RW_Pumpen!$B$3,IF($N8&gt;RW_Pumpen!$D$1,RW_Pumpen!$D$3,RW_Pumpen!$C$3))</f>
        <v>#DIV/0!</v>
      </c>
      <c r="S8" s="106" t="e">
        <f t="shared" si="1"/>
        <v>#DIV/0!</v>
      </c>
    </row>
    <row r="9" spans="1:19" s="40" customFormat="1" ht="15" customHeight="1" x14ac:dyDescent="0.2">
      <c r="A9" s="90">
        <v>9</v>
      </c>
      <c r="B9" s="59"/>
      <c r="C9" s="60"/>
      <c r="D9" s="108"/>
      <c r="E9" s="109"/>
      <c r="F9" s="105">
        <f t="array" ref="F9">SUMIF('1.3.2.1'!$F$5:$F$100,'1.3.2'!$D9,'1.3.2.1'!$L$5:$L$100)</f>
        <v>0</v>
      </c>
      <c r="G9" s="105">
        <f>SUMIF('1.3.2.2'!$F$5:$F$100,'1.3.2'!$D9,'1.3.2.2'!$J$5:$J$100)</f>
        <v>0</v>
      </c>
      <c r="H9" s="115">
        <f t="shared" si="3"/>
        <v>0</v>
      </c>
      <c r="I9" s="115">
        <f>SUMIF('1.3.2.1'!$F$5:$F$100,'1.3.2'!$D9,'1.3.2.1'!$T$5:$T$100)</f>
        <v>0</v>
      </c>
      <c r="J9" s="115">
        <f>SUMIF('1.3.2.2'!$F$5:$F$100,'1.3.2'!$D9,'1.3.2.2'!$S$5:$S$100)</f>
        <v>0</v>
      </c>
      <c r="K9" s="115">
        <f>SUMIF('1.3.2.1'!$F$5:$F$100,'1.3.2'!$D9,'1.3.2.1'!$U$5:$U$100)</f>
        <v>0</v>
      </c>
      <c r="L9" s="115">
        <f>SUMIF('1.3.2.2'!$F$5:$F$100,'1.3.2'!$D9,'1.3.2.2'!$T$5:$T$100)</f>
        <v>0</v>
      </c>
      <c r="M9" s="116">
        <f t="shared" si="4"/>
        <v>0</v>
      </c>
      <c r="N9" s="117" t="e">
        <f t="shared" si="2"/>
        <v>#DIV/0!</v>
      </c>
      <c r="O9" s="118" t="e">
        <f t="shared" si="5"/>
        <v>#DIV/0!</v>
      </c>
      <c r="Q9" s="106" t="e">
        <f>IF($N9&lt;RW_Pumpen!$B$1,RW_Pumpen!$B$2,IF($N9&gt;RW_Pumpen!$D$1,RW_Pumpen!$D$2,RW_Pumpen!$C$2))</f>
        <v>#DIV/0!</v>
      </c>
      <c r="R9" s="106" t="e">
        <f>IF($N9&lt;RW_Pumpen!$B$1,RW_Pumpen!$B$3,IF($N9&gt;RW_Pumpen!$D$1,RW_Pumpen!$D$3,RW_Pumpen!$C$3))</f>
        <v>#DIV/0!</v>
      </c>
      <c r="S9" s="106" t="e">
        <f t="shared" si="1"/>
        <v>#DIV/0!</v>
      </c>
    </row>
    <row r="10" spans="1:19" s="40" customFormat="1" ht="15" customHeight="1" x14ac:dyDescent="0.2">
      <c r="A10" s="90">
        <v>10</v>
      </c>
      <c r="B10" s="59"/>
      <c r="C10" s="60"/>
      <c r="D10" s="108"/>
      <c r="E10" s="109"/>
      <c r="F10" s="105">
        <f t="array" ref="F10">SUMIF('1.3.2.1'!$F$5:$F$100,'1.3.2'!$D10,'1.3.2.1'!$L$5:$L$100)</f>
        <v>0</v>
      </c>
      <c r="G10" s="105">
        <f>SUMIF('1.3.2.2'!$F$5:$F$100,'1.3.2'!$D10,'1.3.2.2'!$J$5:$J$100)</f>
        <v>0</v>
      </c>
      <c r="H10" s="115">
        <f t="shared" si="3"/>
        <v>0</v>
      </c>
      <c r="I10" s="115">
        <f>SUMIF('1.3.2.1'!$F$5:$F$100,'1.3.2'!$D10,'1.3.2.1'!$T$5:$T$100)</f>
        <v>0</v>
      </c>
      <c r="J10" s="115">
        <f>SUMIF('1.3.2.2'!$F$5:$F$100,'1.3.2'!$D10,'1.3.2.2'!$S$5:$S$100)</f>
        <v>0</v>
      </c>
      <c r="K10" s="115">
        <f>SUMIF('1.3.2.1'!$F$5:$F$100,'1.3.2'!$D10,'1.3.2.1'!$U$5:$U$100)</f>
        <v>0</v>
      </c>
      <c r="L10" s="115">
        <f>SUMIF('1.3.2.2'!$F$5:$F$100,'1.3.2'!$D10,'1.3.2.2'!$T$5:$T$100)</f>
        <v>0</v>
      </c>
      <c r="M10" s="116">
        <f t="shared" si="4"/>
        <v>0</v>
      </c>
      <c r="N10" s="117" t="e">
        <f t="shared" si="2"/>
        <v>#DIV/0!</v>
      </c>
      <c r="O10" s="118" t="e">
        <f t="shared" si="5"/>
        <v>#DIV/0!</v>
      </c>
      <c r="Q10" s="106" t="e">
        <f>IF($N10&lt;RW_Pumpen!$B$1,RW_Pumpen!$B$2,IF($N10&gt;RW_Pumpen!$D$1,RW_Pumpen!$D$2,RW_Pumpen!$C$2))</f>
        <v>#DIV/0!</v>
      </c>
      <c r="R10" s="106" t="e">
        <f>IF($N10&lt;RW_Pumpen!$B$1,RW_Pumpen!$B$3,IF($N10&gt;RW_Pumpen!$D$1,RW_Pumpen!$D$3,RW_Pumpen!$C$3))</f>
        <v>#DIV/0!</v>
      </c>
      <c r="S10" s="106" t="e">
        <f t="shared" si="1"/>
        <v>#DIV/0!</v>
      </c>
    </row>
    <row r="11" spans="1:19" s="40" customFormat="1" ht="15" customHeight="1" x14ac:dyDescent="0.2">
      <c r="A11" s="90">
        <v>11</v>
      </c>
      <c r="B11" s="59"/>
      <c r="C11" s="60"/>
      <c r="D11" s="108"/>
      <c r="E11" s="109"/>
      <c r="F11" s="105">
        <f t="array" ref="F11">SUMIF('1.3.2.1'!$F$5:$F$100,'1.3.2'!$D11,'1.3.2.1'!$L$5:$L$100)</f>
        <v>0</v>
      </c>
      <c r="G11" s="105">
        <f>SUMIF('1.3.2.2'!$F$5:$F$100,'1.3.2'!$D11,'1.3.2.2'!$J$5:$J$100)</f>
        <v>0</v>
      </c>
      <c r="H11" s="115">
        <f t="shared" si="3"/>
        <v>0</v>
      </c>
      <c r="I11" s="115">
        <f>SUMIF('1.3.2.1'!$F$5:$F$100,'1.3.2'!$D11,'1.3.2.1'!$T$5:$T$100)</f>
        <v>0</v>
      </c>
      <c r="J11" s="115">
        <f>SUMIF('1.3.2.2'!$F$5:$F$100,'1.3.2'!$D11,'1.3.2.2'!$S$5:$S$100)</f>
        <v>0</v>
      </c>
      <c r="K11" s="115">
        <f>SUMIF('1.3.2.1'!$F$5:$F$100,'1.3.2'!$D11,'1.3.2.1'!$U$5:$U$100)</f>
        <v>0</v>
      </c>
      <c r="L11" s="115">
        <f>SUMIF('1.3.2.2'!$F$5:$F$100,'1.3.2'!$D11,'1.3.2.2'!$T$5:$T$100)</f>
        <v>0</v>
      </c>
      <c r="M11" s="116">
        <f t="shared" si="4"/>
        <v>0</v>
      </c>
      <c r="N11" s="117" t="e">
        <f t="shared" si="2"/>
        <v>#DIV/0!</v>
      </c>
      <c r="O11" s="118" t="e">
        <f t="shared" si="5"/>
        <v>#DIV/0!</v>
      </c>
      <c r="Q11" s="106" t="e">
        <f>IF($N11&lt;RW_Pumpen!$B$1,RW_Pumpen!$B$2,IF($N11&gt;RW_Pumpen!$D$1,RW_Pumpen!$D$2,RW_Pumpen!$C$2))</f>
        <v>#DIV/0!</v>
      </c>
      <c r="R11" s="106" t="e">
        <f>IF($N11&lt;RW_Pumpen!$B$1,RW_Pumpen!$B$3,IF($N11&gt;RW_Pumpen!$D$1,RW_Pumpen!$D$3,RW_Pumpen!$C$3))</f>
        <v>#DIV/0!</v>
      </c>
      <c r="S11" s="106" t="e">
        <f t="shared" si="1"/>
        <v>#DIV/0!</v>
      </c>
    </row>
    <row r="12" spans="1:19" s="40" customFormat="1" ht="15" customHeight="1" x14ac:dyDescent="0.2">
      <c r="A12" s="90">
        <v>12</v>
      </c>
      <c r="B12" s="59"/>
      <c r="C12" s="60"/>
      <c r="D12" s="108"/>
      <c r="E12" s="109"/>
      <c r="F12" s="105">
        <f t="array" ref="F12">SUMIF('1.3.2.1'!$F$5:$F$100,'1.3.2'!$D12,'1.3.2.1'!$L$5:$L$100)</f>
        <v>0</v>
      </c>
      <c r="G12" s="105">
        <f>SUMIF('1.3.2.2'!$F$5:$F$100,'1.3.2'!$D12,'1.3.2.2'!$J$5:$J$100)</f>
        <v>0</v>
      </c>
      <c r="H12" s="115">
        <f t="shared" si="3"/>
        <v>0</v>
      </c>
      <c r="I12" s="115">
        <f>SUMIF('1.3.2.1'!$F$5:$F$100,'1.3.2'!$D12,'1.3.2.1'!$T$5:$T$100)</f>
        <v>0</v>
      </c>
      <c r="J12" s="115">
        <f>SUMIF('1.3.2.2'!$F$5:$F$100,'1.3.2'!$D12,'1.3.2.2'!$S$5:$S$100)</f>
        <v>0</v>
      </c>
      <c r="K12" s="115">
        <f>SUMIF('1.3.2.1'!$F$5:$F$100,'1.3.2'!$D12,'1.3.2.1'!$U$5:$U$100)</f>
        <v>0</v>
      </c>
      <c r="L12" s="115">
        <f>SUMIF('1.3.2.2'!$F$5:$F$100,'1.3.2'!$D12,'1.3.2.2'!$T$5:$T$100)</f>
        <v>0</v>
      </c>
      <c r="M12" s="116">
        <f t="shared" si="4"/>
        <v>0</v>
      </c>
      <c r="N12" s="117" t="e">
        <f t="shared" si="2"/>
        <v>#DIV/0!</v>
      </c>
      <c r="O12" s="118" t="e">
        <f t="shared" si="5"/>
        <v>#DIV/0!</v>
      </c>
      <c r="Q12" s="106" t="e">
        <f>IF($N12&lt;RW_Pumpen!$B$1,RW_Pumpen!$B$2,IF($N12&gt;RW_Pumpen!$D$1,RW_Pumpen!$D$2,RW_Pumpen!$C$2))</f>
        <v>#DIV/0!</v>
      </c>
      <c r="R12" s="106" t="e">
        <f>IF($N12&lt;RW_Pumpen!$B$1,RW_Pumpen!$B$3,IF($N12&gt;RW_Pumpen!$D$1,RW_Pumpen!$D$3,RW_Pumpen!$C$3))</f>
        <v>#DIV/0!</v>
      </c>
      <c r="S12" s="106" t="e">
        <f t="shared" si="1"/>
        <v>#DIV/0!</v>
      </c>
    </row>
    <row r="13" spans="1:19" s="40" customFormat="1" ht="15" customHeight="1" x14ac:dyDescent="0.2">
      <c r="A13" s="90">
        <v>13</v>
      </c>
      <c r="B13" s="59"/>
      <c r="C13" s="60"/>
      <c r="D13" s="108"/>
      <c r="E13" s="109"/>
      <c r="F13" s="105">
        <f t="array" ref="F13">SUMIF('1.3.2.1'!$F$5:$F$100,'1.3.2'!$D13,'1.3.2.1'!$L$5:$L$100)</f>
        <v>0</v>
      </c>
      <c r="G13" s="105">
        <f>SUMIF('1.3.2.2'!$F$5:$F$100,'1.3.2'!$D13,'1.3.2.2'!$J$5:$J$100)</f>
        <v>0</v>
      </c>
      <c r="H13" s="115">
        <f t="shared" si="3"/>
        <v>0</v>
      </c>
      <c r="I13" s="115">
        <f>SUMIF('1.3.2.1'!$F$5:$F$100,'1.3.2'!$D13,'1.3.2.1'!$T$5:$T$100)</f>
        <v>0</v>
      </c>
      <c r="J13" s="115">
        <f>SUMIF('1.3.2.2'!$F$5:$F$100,'1.3.2'!$D13,'1.3.2.2'!$S$5:$S$100)</f>
        <v>0</v>
      </c>
      <c r="K13" s="115">
        <f>SUMIF('1.3.2.1'!$F$5:$F$100,'1.3.2'!$D13,'1.3.2.1'!$U$5:$U$100)</f>
        <v>0</v>
      </c>
      <c r="L13" s="115">
        <f>SUMIF('1.3.2.2'!$F$5:$F$100,'1.3.2'!$D13,'1.3.2.2'!$T$5:$T$100)</f>
        <v>0</v>
      </c>
      <c r="M13" s="116">
        <f t="shared" si="4"/>
        <v>0</v>
      </c>
      <c r="N13" s="117" t="e">
        <f t="shared" si="2"/>
        <v>#DIV/0!</v>
      </c>
      <c r="O13" s="118" t="e">
        <f t="shared" si="5"/>
        <v>#DIV/0!</v>
      </c>
      <c r="P13" s="41"/>
      <c r="Q13" s="106" t="e">
        <f>IF($N13&lt;RW_Pumpen!$B$1,RW_Pumpen!$B$2,IF($N13&gt;RW_Pumpen!$D$1,RW_Pumpen!$D$2,RW_Pumpen!$C$2))</f>
        <v>#DIV/0!</v>
      </c>
      <c r="R13" s="106" t="e">
        <f>IF($N13&lt;RW_Pumpen!$B$1,RW_Pumpen!$B$3,IF($N13&gt;RW_Pumpen!$D$1,RW_Pumpen!$D$3,RW_Pumpen!$C$3))</f>
        <v>#DIV/0!</v>
      </c>
      <c r="S13" s="106" t="e">
        <f t="shared" si="1"/>
        <v>#DIV/0!</v>
      </c>
    </row>
    <row r="14" spans="1:19" s="40" customFormat="1" ht="15" customHeight="1" x14ac:dyDescent="0.2">
      <c r="A14" s="90">
        <v>14</v>
      </c>
      <c r="B14" s="59"/>
      <c r="C14" s="60"/>
      <c r="D14" s="108"/>
      <c r="E14" s="109"/>
      <c r="F14" s="105">
        <f t="array" ref="F14">SUMIF('1.3.2.1'!$F$5:$F$100,'1.3.2'!$D14,'1.3.2.1'!$L$5:$L$100)</f>
        <v>0</v>
      </c>
      <c r="G14" s="105">
        <f>SUMIF('1.3.2.2'!$F$5:$F$100,'1.3.2'!$D14,'1.3.2.2'!$J$5:$J$100)</f>
        <v>0</v>
      </c>
      <c r="H14" s="115">
        <f t="shared" si="3"/>
        <v>0</v>
      </c>
      <c r="I14" s="115">
        <f>SUMIF('1.3.2.1'!$F$5:$F$100,'1.3.2'!$D14,'1.3.2.1'!$T$5:$T$100)</f>
        <v>0</v>
      </c>
      <c r="J14" s="115">
        <f>SUMIF('1.3.2.2'!$F$5:$F$100,'1.3.2'!$D14,'1.3.2.2'!$S$5:$S$100)</f>
        <v>0</v>
      </c>
      <c r="K14" s="115">
        <f>SUMIF('1.3.2.1'!$F$5:$F$100,'1.3.2'!$D14,'1.3.2.1'!$U$5:$U$100)</f>
        <v>0</v>
      </c>
      <c r="L14" s="115">
        <f>SUMIF('1.3.2.2'!$F$5:$F$100,'1.3.2'!$D14,'1.3.2.2'!$T$5:$T$100)</f>
        <v>0</v>
      </c>
      <c r="M14" s="116">
        <f t="shared" si="4"/>
        <v>0</v>
      </c>
      <c r="N14" s="117" t="e">
        <f t="shared" si="2"/>
        <v>#DIV/0!</v>
      </c>
      <c r="O14" s="118" t="e">
        <f t="shared" si="5"/>
        <v>#DIV/0!</v>
      </c>
      <c r="Q14" s="106" t="e">
        <f>IF($N14&lt;RW_Pumpen!$B$1,RW_Pumpen!$B$2,IF($N14&gt;RW_Pumpen!$D$1,RW_Pumpen!$D$2,RW_Pumpen!$C$2))</f>
        <v>#DIV/0!</v>
      </c>
      <c r="R14" s="106" t="e">
        <f>IF($N14&lt;RW_Pumpen!$B$1,RW_Pumpen!$B$3,IF($N14&gt;RW_Pumpen!$D$1,RW_Pumpen!$D$3,RW_Pumpen!$C$3))</f>
        <v>#DIV/0!</v>
      </c>
      <c r="S14" s="106" t="e">
        <f t="shared" si="1"/>
        <v>#DIV/0!</v>
      </c>
    </row>
    <row r="15" spans="1:19" s="40" customFormat="1" ht="15" customHeight="1" x14ac:dyDescent="0.2">
      <c r="A15" s="90">
        <v>15</v>
      </c>
      <c r="B15" s="59"/>
      <c r="C15" s="60"/>
      <c r="D15" s="108"/>
      <c r="E15" s="109"/>
      <c r="F15" s="105">
        <f t="array" ref="F15">SUMIF('1.3.2.1'!$F$5:$F$100,'1.3.2'!$D15,'1.3.2.1'!$L$5:$L$100)</f>
        <v>0</v>
      </c>
      <c r="G15" s="105">
        <f>SUMIF('1.3.2.2'!$F$5:$F$100,'1.3.2'!$D15,'1.3.2.2'!$J$5:$J$100)</f>
        <v>0</v>
      </c>
      <c r="H15" s="115">
        <f t="shared" si="3"/>
        <v>0</v>
      </c>
      <c r="I15" s="115">
        <f>SUMIF('1.3.2.1'!$F$5:$F$100,'1.3.2'!$D15,'1.3.2.1'!$T$5:$T$100)</f>
        <v>0</v>
      </c>
      <c r="J15" s="115">
        <f>SUMIF('1.3.2.2'!$F$5:$F$100,'1.3.2'!$D15,'1.3.2.2'!$S$5:$S$100)</f>
        <v>0</v>
      </c>
      <c r="K15" s="115">
        <f>SUMIF('1.3.2.1'!$F$5:$F$100,'1.3.2'!$D15,'1.3.2.1'!$U$5:$U$100)</f>
        <v>0</v>
      </c>
      <c r="L15" s="115">
        <f>SUMIF('1.3.2.2'!$F$5:$F$100,'1.3.2'!$D15,'1.3.2.2'!$T$5:$T$100)</f>
        <v>0</v>
      </c>
      <c r="M15" s="116">
        <f t="shared" si="4"/>
        <v>0</v>
      </c>
      <c r="N15" s="117" t="e">
        <f t="shared" si="2"/>
        <v>#DIV/0!</v>
      </c>
      <c r="O15" s="118" t="e">
        <f t="shared" si="5"/>
        <v>#DIV/0!</v>
      </c>
      <c r="Q15" s="106" t="e">
        <f>IF($N15&lt;RW_Pumpen!$B$1,RW_Pumpen!$B$2,IF($N15&gt;RW_Pumpen!$D$1,RW_Pumpen!$D$2,RW_Pumpen!$C$2))</f>
        <v>#DIV/0!</v>
      </c>
      <c r="R15" s="106" t="e">
        <f>IF($N15&lt;RW_Pumpen!$B$1,RW_Pumpen!$B$3,IF($N15&gt;RW_Pumpen!$D$1,RW_Pumpen!$D$3,RW_Pumpen!$C$3))</f>
        <v>#DIV/0!</v>
      </c>
      <c r="S15" s="106" t="e">
        <f t="shared" si="1"/>
        <v>#DIV/0!</v>
      </c>
    </row>
    <row r="16" spans="1:19" s="40" customFormat="1" ht="15" customHeight="1" x14ac:dyDescent="0.2">
      <c r="A16" s="90">
        <v>16</v>
      </c>
      <c r="B16" s="59"/>
      <c r="C16" s="60"/>
      <c r="D16" s="108"/>
      <c r="E16" s="109"/>
      <c r="F16" s="105">
        <f t="array" ref="F16">SUMIF('1.3.2.1'!$F$5:$F$100,'1.3.2'!$D16,'1.3.2.1'!$L$5:$L$100)</f>
        <v>0</v>
      </c>
      <c r="G16" s="105">
        <f>SUMIF('1.3.2.2'!$F$5:$F$100,'1.3.2'!$D16,'1.3.2.2'!$J$5:$J$100)</f>
        <v>0</v>
      </c>
      <c r="H16" s="115">
        <f t="shared" si="3"/>
        <v>0</v>
      </c>
      <c r="I16" s="115">
        <f>SUMIF('1.3.2.1'!$F$5:$F$100,'1.3.2'!$D16,'1.3.2.1'!$T$5:$T$100)</f>
        <v>0</v>
      </c>
      <c r="J16" s="115">
        <f>SUMIF('1.3.2.2'!$F$5:$F$100,'1.3.2'!$D16,'1.3.2.2'!$S$5:$S$100)</f>
        <v>0</v>
      </c>
      <c r="K16" s="115">
        <f>SUMIF('1.3.2.1'!$F$5:$F$100,'1.3.2'!$D16,'1.3.2.1'!$U$5:$U$100)</f>
        <v>0</v>
      </c>
      <c r="L16" s="115">
        <f>SUMIF('1.3.2.2'!$F$5:$F$100,'1.3.2'!$D16,'1.3.2.2'!$T$5:$T$100)</f>
        <v>0</v>
      </c>
      <c r="M16" s="116">
        <f t="shared" si="4"/>
        <v>0</v>
      </c>
      <c r="N16" s="117" t="e">
        <f t="shared" si="2"/>
        <v>#DIV/0!</v>
      </c>
      <c r="O16" s="118" t="e">
        <f t="shared" si="5"/>
        <v>#DIV/0!</v>
      </c>
      <c r="Q16" s="106" t="e">
        <f>IF($N16&lt;RW_Pumpen!$B$1,RW_Pumpen!$B$2,IF($N16&gt;RW_Pumpen!$D$1,RW_Pumpen!$D$2,RW_Pumpen!$C$2))</f>
        <v>#DIV/0!</v>
      </c>
      <c r="R16" s="106" t="e">
        <f>IF($N16&lt;RW_Pumpen!$B$1,RW_Pumpen!$B$3,IF($N16&gt;RW_Pumpen!$D$1,RW_Pumpen!$D$3,RW_Pumpen!$C$3))</f>
        <v>#DIV/0!</v>
      </c>
      <c r="S16" s="106" t="e">
        <f t="shared" si="1"/>
        <v>#DIV/0!</v>
      </c>
    </row>
    <row r="17" spans="1:19" s="40" customFormat="1" ht="15" customHeight="1" x14ac:dyDescent="0.2">
      <c r="A17" s="90">
        <v>17</v>
      </c>
      <c r="B17" s="59"/>
      <c r="C17" s="60"/>
      <c r="D17" s="108"/>
      <c r="E17" s="109"/>
      <c r="F17" s="105">
        <f t="array" ref="F17">SUMIF('1.3.2.1'!$F$5:$F$100,'1.3.2'!$D17,'1.3.2.1'!$L$5:$L$100)</f>
        <v>0</v>
      </c>
      <c r="G17" s="105">
        <f>SUMIF('1.3.2.2'!$F$5:$F$100,'1.3.2'!$D17,'1.3.2.2'!$J$5:$J$100)</f>
        <v>0</v>
      </c>
      <c r="H17" s="115">
        <f t="shared" si="3"/>
        <v>0</v>
      </c>
      <c r="I17" s="115">
        <f>SUMIF('1.3.2.1'!$F$5:$F$100,'1.3.2'!$D17,'1.3.2.1'!$T$5:$T$100)</f>
        <v>0</v>
      </c>
      <c r="J17" s="115">
        <f>SUMIF('1.3.2.2'!$F$5:$F$100,'1.3.2'!$D17,'1.3.2.2'!$S$5:$S$100)</f>
        <v>0</v>
      </c>
      <c r="K17" s="115">
        <f>SUMIF('1.3.2.1'!$F$5:$F$100,'1.3.2'!$D17,'1.3.2.1'!$U$5:$U$100)</f>
        <v>0</v>
      </c>
      <c r="L17" s="115">
        <f>SUMIF('1.3.2.2'!$F$5:$F$100,'1.3.2'!$D17,'1.3.2.2'!$T$5:$T$100)</f>
        <v>0</v>
      </c>
      <c r="M17" s="116">
        <f t="shared" si="4"/>
        <v>0</v>
      </c>
      <c r="N17" s="117" t="e">
        <f t="shared" si="2"/>
        <v>#DIV/0!</v>
      </c>
      <c r="O17" s="118" t="e">
        <f t="shared" si="5"/>
        <v>#DIV/0!</v>
      </c>
      <c r="Q17" s="106" t="e">
        <f>IF($N17&lt;RW_Pumpen!$B$1,RW_Pumpen!$B$2,IF($N17&gt;RW_Pumpen!$D$1,RW_Pumpen!$D$2,RW_Pumpen!$C$2))</f>
        <v>#DIV/0!</v>
      </c>
      <c r="R17" s="106" t="e">
        <f>IF($N17&lt;RW_Pumpen!$B$1,RW_Pumpen!$B$3,IF($N17&gt;RW_Pumpen!$D$1,RW_Pumpen!$D$3,RW_Pumpen!$C$3))</f>
        <v>#DIV/0!</v>
      </c>
      <c r="S17" s="106" t="e">
        <f t="shared" si="1"/>
        <v>#DIV/0!</v>
      </c>
    </row>
    <row r="18" spans="1:19" s="40" customFormat="1" ht="15" customHeight="1" x14ac:dyDescent="0.2">
      <c r="A18" s="90">
        <v>18</v>
      </c>
      <c r="B18" s="59"/>
      <c r="C18" s="60"/>
      <c r="D18" s="108"/>
      <c r="E18" s="109"/>
      <c r="F18" s="105">
        <f t="array" ref="F18">SUMIF('1.3.2.1'!$F$5:$F$100,'1.3.2'!$D18,'1.3.2.1'!$L$5:$L$100)</f>
        <v>0</v>
      </c>
      <c r="G18" s="105">
        <f>SUMIF('1.3.2.2'!$F$5:$F$100,'1.3.2'!$D18,'1.3.2.2'!$J$5:$J$100)</f>
        <v>0</v>
      </c>
      <c r="H18" s="115">
        <f t="shared" si="3"/>
        <v>0</v>
      </c>
      <c r="I18" s="115">
        <f>SUMIF('1.3.2.1'!$F$5:$F$100,'1.3.2'!$D18,'1.3.2.1'!$T$5:$T$100)</f>
        <v>0</v>
      </c>
      <c r="J18" s="115">
        <f>SUMIF('1.3.2.2'!$F$5:$F$100,'1.3.2'!$D18,'1.3.2.2'!$S$5:$S$100)</f>
        <v>0</v>
      </c>
      <c r="K18" s="115">
        <f>SUMIF('1.3.2.1'!$F$5:$F$100,'1.3.2'!$D18,'1.3.2.1'!$U$5:$U$100)</f>
        <v>0</v>
      </c>
      <c r="L18" s="115">
        <f>SUMIF('1.3.2.2'!$F$5:$F$100,'1.3.2'!$D18,'1.3.2.2'!$T$5:$T$100)</f>
        <v>0</v>
      </c>
      <c r="M18" s="116">
        <f t="shared" si="4"/>
        <v>0</v>
      </c>
      <c r="N18" s="117" t="e">
        <f t="shared" si="2"/>
        <v>#DIV/0!</v>
      </c>
      <c r="O18" s="118" t="e">
        <f t="shared" si="5"/>
        <v>#DIV/0!</v>
      </c>
      <c r="Q18" s="106" t="e">
        <f>IF($N18&lt;RW_Pumpen!$B$1,RW_Pumpen!$B$2,IF($N18&gt;RW_Pumpen!$D$1,RW_Pumpen!$D$2,RW_Pumpen!$C$2))</f>
        <v>#DIV/0!</v>
      </c>
      <c r="R18" s="106" t="e">
        <f>IF($N18&lt;RW_Pumpen!$B$1,RW_Pumpen!$B$3,IF($N18&gt;RW_Pumpen!$D$1,RW_Pumpen!$D$3,RW_Pumpen!$C$3))</f>
        <v>#DIV/0!</v>
      </c>
      <c r="S18" s="106" t="e">
        <f t="shared" si="1"/>
        <v>#DIV/0!</v>
      </c>
    </row>
    <row r="19" spans="1:19" s="40" customFormat="1" ht="15" customHeight="1" x14ac:dyDescent="0.2">
      <c r="A19" s="90">
        <v>19</v>
      </c>
      <c r="B19" s="59"/>
      <c r="C19" s="60"/>
      <c r="D19" s="108"/>
      <c r="E19" s="109"/>
      <c r="F19" s="105">
        <f t="array" ref="F19">SUMIF('1.3.2.1'!$F$5:$F$100,'1.3.2'!$D19,'1.3.2.1'!$L$5:$L$100)</f>
        <v>0</v>
      </c>
      <c r="G19" s="105">
        <f>SUMIF('1.3.2.2'!$F$5:$F$100,'1.3.2'!$D19,'1.3.2.2'!$J$5:$J$100)</f>
        <v>0</v>
      </c>
      <c r="H19" s="115">
        <f t="shared" si="3"/>
        <v>0</v>
      </c>
      <c r="I19" s="115">
        <f>SUMIF('1.3.2.1'!$F$5:$F$100,'1.3.2'!$D19,'1.3.2.1'!$T$5:$T$100)</f>
        <v>0</v>
      </c>
      <c r="J19" s="115">
        <f>SUMIF('1.3.2.2'!$F$5:$F$100,'1.3.2'!$D19,'1.3.2.2'!$S$5:$S$100)</f>
        <v>0</v>
      </c>
      <c r="K19" s="115">
        <f>SUMIF('1.3.2.1'!$F$5:$F$100,'1.3.2'!$D19,'1.3.2.1'!$U$5:$U$100)</f>
        <v>0</v>
      </c>
      <c r="L19" s="115">
        <f>SUMIF('1.3.2.2'!$F$5:$F$100,'1.3.2'!$D19,'1.3.2.2'!$T$5:$T$100)</f>
        <v>0</v>
      </c>
      <c r="M19" s="116">
        <f t="shared" si="4"/>
        <v>0</v>
      </c>
      <c r="N19" s="117" t="e">
        <f t="shared" si="2"/>
        <v>#DIV/0!</v>
      </c>
      <c r="O19" s="118" t="e">
        <f t="shared" si="5"/>
        <v>#DIV/0!</v>
      </c>
      <c r="Q19" s="106" t="e">
        <f>IF($N19&lt;RW_Pumpen!$B$1,RW_Pumpen!$B$2,IF($N19&gt;RW_Pumpen!$D$1,RW_Pumpen!$D$2,RW_Pumpen!$C$2))</f>
        <v>#DIV/0!</v>
      </c>
      <c r="R19" s="106" t="e">
        <f>IF($N19&lt;RW_Pumpen!$B$1,RW_Pumpen!$B$3,IF($N19&gt;RW_Pumpen!$D$1,RW_Pumpen!$D$3,RW_Pumpen!$C$3))</f>
        <v>#DIV/0!</v>
      </c>
      <c r="S19" s="106" t="e">
        <f t="shared" si="1"/>
        <v>#DIV/0!</v>
      </c>
    </row>
    <row r="20" spans="1:19" s="40" customFormat="1" ht="15" customHeight="1" x14ac:dyDescent="0.2">
      <c r="A20" s="90">
        <v>20</v>
      </c>
      <c r="B20" s="59"/>
      <c r="C20" s="60"/>
      <c r="D20" s="108"/>
      <c r="E20" s="109"/>
      <c r="F20" s="105">
        <f t="array" ref="F20">SUMIF('1.3.2.1'!$F$5:$F$100,'1.3.2'!$D20,'1.3.2.1'!$L$5:$L$100)</f>
        <v>0</v>
      </c>
      <c r="G20" s="105">
        <f>SUMIF('1.3.2.2'!$F$5:$F$100,'1.3.2'!$D20,'1.3.2.2'!$J$5:$J$100)</f>
        <v>0</v>
      </c>
      <c r="H20" s="115">
        <f t="shared" si="3"/>
        <v>0</v>
      </c>
      <c r="I20" s="115">
        <f>SUMIF('1.3.2.1'!$F$5:$F$100,'1.3.2'!$D20,'1.3.2.1'!$T$5:$T$100)</f>
        <v>0</v>
      </c>
      <c r="J20" s="115">
        <f>SUMIF('1.3.2.2'!$F$5:$F$100,'1.3.2'!$D20,'1.3.2.2'!$S$5:$S$100)</f>
        <v>0</v>
      </c>
      <c r="K20" s="115">
        <f>SUMIF('1.3.2.1'!$F$5:$F$100,'1.3.2'!$D20,'1.3.2.1'!$U$5:$U$100)</f>
        <v>0</v>
      </c>
      <c r="L20" s="115">
        <f>SUMIF('1.3.2.2'!$F$5:$F$100,'1.3.2'!$D20,'1.3.2.2'!$T$5:$T$100)</f>
        <v>0</v>
      </c>
      <c r="M20" s="116">
        <f t="shared" si="4"/>
        <v>0</v>
      </c>
      <c r="N20" s="117" t="e">
        <f t="shared" si="2"/>
        <v>#DIV/0!</v>
      </c>
      <c r="O20" s="118" t="e">
        <f t="shared" si="5"/>
        <v>#DIV/0!</v>
      </c>
      <c r="Q20" s="106" t="e">
        <f>IF($N20&lt;RW_Pumpen!$B$1,RW_Pumpen!$B$2,IF($N20&gt;RW_Pumpen!$D$1,RW_Pumpen!$D$2,RW_Pumpen!$C$2))</f>
        <v>#DIV/0!</v>
      </c>
      <c r="R20" s="106" t="e">
        <f>IF($N20&lt;RW_Pumpen!$B$1,RW_Pumpen!$B$3,IF($N20&gt;RW_Pumpen!$D$1,RW_Pumpen!$D$3,RW_Pumpen!$C$3))</f>
        <v>#DIV/0!</v>
      </c>
      <c r="S20" s="106" t="e">
        <f t="shared" si="1"/>
        <v>#DIV/0!</v>
      </c>
    </row>
    <row r="21" spans="1:19" s="40" customFormat="1" ht="15" customHeight="1" x14ac:dyDescent="0.2">
      <c r="A21" s="90">
        <v>21</v>
      </c>
      <c r="B21" s="59"/>
      <c r="C21" s="60"/>
      <c r="D21" s="108"/>
      <c r="E21" s="109"/>
      <c r="F21" s="105">
        <f t="array" ref="F21">SUMIF('1.3.2.1'!$F$5:$F$100,'1.3.2'!$D21,'1.3.2.1'!$L$5:$L$100)</f>
        <v>0</v>
      </c>
      <c r="G21" s="105">
        <f>SUMIF('1.3.2.2'!$F$5:$F$100,'1.3.2'!$D21,'1.3.2.2'!$J$5:$J$100)</f>
        <v>0</v>
      </c>
      <c r="H21" s="115">
        <f t="shared" si="3"/>
        <v>0</v>
      </c>
      <c r="I21" s="115">
        <f>SUMIF('1.3.2.1'!$F$5:$F$100,'1.3.2'!$D21,'1.3.2.1'!$T$5:$T$100)</f>
        <v>0</v>
      </c>
      <c r="J21" s="115">
        <f>SUMIF('1.3.2.2'!$F$5:$F$100,'1.3.2'!$D21,'1.3.2.2'!$S$5:$S$100)</f>
        <v>0</v>
      </c>
      <c r="K21" s="115">
        <f>SUMIF('1.3.2.1'!$F$5:$F$100,'1.3.2'!$D21,'1.3.2.1'!$U$5:$U$100)</f>
        <v>0</v>
      </c>
      <c r="L21" s="115">
        <f>SUMIF('1.3.2.2'!$F$5:$F$100,'1.3.2'!$D21,'1.3.2.2'!$T$5:$T$100)</f>
        <v>0</v>
      </c>
      <c r="M21" s="116">
        <f t="shared" si="4"/>
        <v>0</v>
      </c>
      <c r="N21" s="117" t="e">
        <f t="shared" si="2"/>
        <v>#DIV/0!</v>
      </c>
      <c r="O21" s="118" t="e">
        <f t="shared" si="5"/>
        <v>#DIV/0!</v>
      </c>
      <c r="Q21" s="106" t="e">
        <f>IF($N21&lt;RW_Pumpen!$B$1,RW_Pumpen!$B$2,IF($N21&gt;RW_Pumpen!$D$1,RW_Pumpen!$D$2,RW_Pumpen!$C$2))</f>
        <v>#DIV/0!</v>
      </c>
      <c r="R21" s="106" t="e">
        <f>IF($N21&lt;RW_Pumpen!$B$1,RW_Pumpen!$B$3,IF($N21&gt;RW_Pumpen!$D$1,RW_Pumpen!$D$3,RW_Pumpen!$C$3))</f>
        <v>#DIV/0!</v>
      </c>
      <c r="S21" s="106" t="e">
        <f t="shared" si="1"/>
        <v>#DIV/0!</v>
      </c>
    </row>
    <row r="22" spans="1:19" s="40" customFormat="1" ht="15" customHeight="1" x14ac:dyDescent="0.2">
      <c r="A22" s="90">
        <v>22</v>
      </c>
      <c r="B22" s="59"/>
      <c r="C22" s="60"/>
      <c r="D22" s="108"/>
      <c r="E22" s="109"/>
      <c r="F22" s="105">
        <f t="array" ref="F22">SUMIF('1.3.2.1'!$F$5:$F$100,'1.3.2'!$D22,'1.3.2.1'!$L$5:$L$100)</f>
        <v>0</v>
      </c>
      <c r="G22" s="105">
        <f>SUMIF('1.3.2.2'!$F$5:$F$100,'1.3.2'!$D22,'1.3.2.2'!$J$5:$J$100)</f>
        <v>0</v>
      </c>
      <c r="H22" s="115">
        <f t="shared" si="3"/>
        <v>0</v>
      </c>
      <c r="I22" s="115">
        <f>SUMIF('1.3.2.1'!$F$5:$F$100,'1.3.2'!$D22,'1.3.2.1'!$T$5:$T$100)</f>
        <v>0</v>
      </c>
      <c r="J22" s="115">
        <f>SUMIF('1.3.2.2'!$F$5:$F$100,'1.3.2'!$D22,'1.3.2.2'!$S$5:$S$100)</f>
        <v>0</v>
      </c>
      <c r="K22" s="115">
        <f>SUMIF('1.3.2.1'!$F$5:$F$100,'1.3.2'!$D22,'1.3.2.1'!$U$5:$U$100)</f>
        <v>0</v>
      </c>
      <c r="L22" s="115">
        <f>SUMIF('1.3.2.2'!$F$5:$F$100,'1.3.2'!$D22,'1.3.2.2'!$T$5:$T$100)</f>
        <v>0</v>
      </c>
      <c r="M22" s="116">
        <f t="shared" si="4"/>
        <v>0</v>
      </c>
      <c r="N22" s="117" t="e">
        <f t="shared" si="2"/>
        <v>#DIV/0!</v>
      </c>
      <c r="O22" s="118" t="e">
        <f t="shared" si="5"/>
        <v>#DIV/0!</v>
      </c>
      <c r="Q22" s="106" t="e">
        <f>IF($N22&lt;RW_Pumpen!$B$1,RW_Pumpen!$B$2,IF($N22&gt;RW_Pumpen!$D$1,RW_Pumpen!$D$2,RW_Pumpen!$C$2))</f>
        <v>#DIV/0!</v>
      </c>
      <c r="R22" s="106" t="e">
        <f>IF($N22&lt;RW_Pumpen!$B$1,RW_Pumpen!$B$3,IF($N22&gt;RW_Pumpen!$D$1,RW_Pumpen!$D$3,RW_Pumpen!$C$3))</f>
        <v>#DIV/0!</v>
      </c>
      <c r="S22" s="106" t="e">
        <f t="shared" si="1"/>
        <v>#DIV/0!</v>
      </c>
    </row>
    <row r="23" spans="1:19" s="40" customFormat="1" ht="15" customHeight="1" x14ac:dyDescent="0.2">
      <c r="A23" s="90">
        <v>23</v>
      </c>
      <c r="B23" s="59"/>
      <c r="C23" s="60"/>
      <c r="D23" s="108"/>
      <c r="E23" s="109"/>
      <c r="F23" s="105">
        <f t="array" ref="F23">SUMIF('1.3.2.1'!$F$5:$F$100,'1.3.2'!$D23,'1.3.2.1'!$L$5:$L$100)</f>
        <v>0</v>
      </c>
      <c r="G23" s="105">
        <f>SUMIF('1.3.2.2'!$F$5:$F$100,'1.3.2'!$D23,'1.3.2.2'!$J$5:$J$100)</f>
        <v>0</v>
      </c>
      <c r="H23" s="115">
        <f t="shared" si="3"/>
        <v>0</v>
      </c>
      <c r="I23" s="115">
        <f>SUMIF('1.3.2.1'!$F$5:$F$100,'1.3.2'!$D23,'1.3.2.1'!$T$5:$T$100)</f>
        <v>0</v>
      </c>
      <c r="J23" s="115">
        <f>SUMIF('1.3.2.2'!$F$5:$F$100,'1.3.2'!$D23,'1.3.2.2'!$S$5:$S$100)</f>
        <v>0</v>
      </c>
      <c r="K23" s="115">
        <f>SUMIF('1.3.2.1'!$F$5:$F$100,'1.3.2'!$D23,'1.3.2.1'!$U$5:$U$100)</f>
        <v>0</v>
      </c>
      <c r="L23" s="115">
        <f>SUMIF('1.3.2.2'!$F$5:$F$100,'1.3.2'!$D23,'1.3.2.2'!$T$5:$T$100)</f>
        <v>0</v>
      </c>
      <c r="M23" s="116">
        <f t="shared" si="4"/>
        <v>0</v>
      </c>
      <c r="N23" s="117" t="e">
        <f t="shared" si="2"/>
        <v>#DIV/0!</v>
      </c>
      <c r="O23" s="118" t="e">
        <f t="shared" si="5"/>
        <v>#DIV/0!</v>
      </c>
      <c r="Q23" s="106" t="e">
        <f>IF($N23&lt;RW_Pumpen!$B$1,RW_Pumpen!$B$2,IF($N23&gt;RW_Pumpen!$D$1,RW_Pumpen!$D$2,RW_Pumpen!$C$2))</f>
        <v>#DIV/0!</v>
      </c>
      <c r="R23" s="106" t="e">
        <f>IF($N23&lt;RW_Pumpen!$B$1,RW_Pumpen!$B$3,IF($N23&gt;RW_Pumpen!$D$1,RW_Pumpen!$D$3,RW_Pumpen!$C$3))</f>
        <v>#DIV/0!</v>
      </c>
      <c r="S23" s="106" t="e">
        <f t="shared" si="1"/>
        <v>#DIV/0!</v>
      </c>
    </row>
    <row r="24" spans="1:19" s="40" customFormat="1" ht="15" customHeight="1" x14ac:dyDescent="0.2">
      <c r="A24" s="90">
        <v>24</v>
      </c>
      <c r="B24" s="59"/>
      <c r="C24" s="60"/>
      <c r="D24" s="108"/>
      <c r="E24" s="109"/>
      <c r="F24" s="105">
        <f t="array" ref="F24">SUMIF('1.3.2.1'!$F$5:$F$100,'1.3.2'!$D24,'1.3.2.1'!$L$5:$L$100)</f>
        <v>0</v>
      </c>
      <c r="G24" s="105">
        <f>SUMIF('1.3.2.2'!$F$5:$F$100,'1.3.2'!$D24,'1.3.2.2'!$J$5:$J$100)</f>
        <v>0</v>
      </c>
      <c r="H24" s="115">
        <f t="shared" si="3"/>
        <v>0</v>
      </c>
      <c r="I24" s="115">
        <f>SUMIF('1.3.2.1'!$F$5:$F$100,'1.3.2'!$D24,'1.3.2.1'!$T$5:$T$100)</f>
        <v>0</v>
      </c>
      <c r="J24" s="115">
        <f>SUMIF('1.3.2.2'!$F$5:$F$100,'1.3.2'!$D24,'1.3.2.2'!$S$5:$S$100)</f>
        <v>0</v>
      </c>
      <c r="K24" s="115">
        <f>SUMIF('1.3.2.1'!$F$5:$F$100,'1.3.2'!$D24,'1.3.2.1'!$U$5:$U$100)</f>
        <v>0</v>
      </c>
      <c r="L24" s="115">
        <f>SUMIF('1.3.2.2'!$F$5:$F$100,'1.3.2'!$D24,'1.3.2.2'!$T$5:$T$100)</f>
        <v>0</v>
      </c>
      <c r="M24" s="116">
        <f t="shared" si="4"/>
        <v>0</v>
      </c>
      <c r="N24" s="117" t="e">
        <f t="shared" si="2"/>
        <v>#DIV/0!</v>
      </c>
      <c r="O24" s="118" t="e">
        <f t="shared" si="5"/>
        <v>#DIV/0!</v>
      </c>
      <c r="Q24" s="106" t="e">
        <f>IF($N24&lt;RW_Pumpen!$B$1,RW_Pumpen!$B$2,IF($N24&gt;RW_Pumpen!$D$1,RW_Pumpen!$D$2,RW_Pumpen!$C$2))</f>
        <v>#DIV/0!</v>
      </c>
      <c r="R24" s="106" t="e">
        <f>IF($N24&lt;RW_Pumpen!$B$1,RW_Pumpen!$B$3,IF($N24&gt;RW_Pumpen!$D$1,RW_Pumpen!$D$3,RW_Pumpen!$C$3))</f>
        <v>#DIV/0!</v>
      </c>
      <c r="S24" s="106" t="e">
        <f t="shared" si="1"/>
        <v>#DIV/0!</v>
      </c>
    </row>
    <row r="25" spans="1:19" s="40" customFormat="1" ht="15" customHeight="1" x14ac:dyDescent="0.2">
      <c r="A25" s="90">
        <v>25</v>
      </c>
      <c r="B25" s="59"/>
      <c r="C25" s="60"/>
      <c r="D25" s="108"/>
      <c r="E25" s="109"/>
      <c r="F25" s="105">
        <f t="array" ref="F25">SUMIF('1.3.2.1'!$F$5:$F$100,'1.3.2'!$D25,'1.3.2.1'!$L$5:$L$100)</f>
        <v>0</v>
      </c>
      <c r="G25" s="105">
        <f>SUMIF('1.3.2.2'!$F$5:$F$100,'1.3.2'!$D25,'1.3.2.2'!$J$5:$J$100)</f>
        <v>0</v>
      </c>
      <c r="H25" s="115">
        <f t="shared" si="3"/>
        <v>0</v>
      </c>
      <c r="I25" s="115">
        <f>SUMIF('1.3.2.1'!$F$5:$F$100,'1.3.2'!$D25,'1.3.2.1'!$T$5:$T$100)</f>
        <v>0</v>
      </c>
      <c r="J25" s="115">
        <f>SUMIF('1.3.2.2'!$F$5:$F$100,'1.3.2'!$D25,'1.3.2.2'!$S$5:$S$100)</f>
        <v>0</v>
      </c>
      <c r="K25" s="115">
        <f>SUMIF('1.3.2.1'!$F$5:$F$100,'1.3.2'!$D25,'1.3.2.1'!$U$5:$U$100)</f>
        <v>0</v>
      </c>
      <c r="L25" s="115">
        <f>SUMIF('1.3.2.2'!$F$5:$F$100,'1.3.2'!$D25,'1.3.2.2'!$T$5:$T$100)</f>
        <v>0</v>
      </c>
      <c r="M25" s="116">
        <f t="shared" si="4"/>
        <v>0</v>
      </c>
      <c r="N25" s="117" t="e">
        <f t="shared" si="2"/>
        <v>#DIV/0!</v>
      </c>
      <c r="O25" s="118" t="e">
        <f t="shared" si="5"/>
        <v>#DIV/0!</v>
      </c>
      <c r="Q25" s="106" t="e">
        <f>IF($N25&lt;RW_Pumpen!$B$1,RW_Pumpen!$B$2,IF($N25&gt;RW_Pumpen!$D$1,RW_Pumpen!$D$2,RW_Pumpen!$C$2))</f>
        <v>#DIV/0!</v>
      </c>
      <c r="R25" s="106" t="e">
        <f>IF($N25&lt;RW_Pumpen!$B$1,RW_Pumpen!$B$3,IF($N25&gt;RW_Pumpen!$D$1,RW_Pumpen!$D$3,RW_Pumpen!$C$3))</f>
        <v>#DIV/0!</v>
      </c>
      <c r="S25" s="106" t="e">
        <f t="shared" si="1"/>
        <v>#DIV/0!</v>
      </c>
    </row>
    <row r="26" spans="1:19" s="40" customFormat="1" ht="15" customHeight="1" x14ac:dyDescent="0.2">
      <c r="A26" s="90">
        <v>26</v>
      </c>
      <c r="B26" s="59"/>
      <c r="C26" s="60"/>
      <c r="D26" s="108"/>
      <c r="E26" s="109"/>
      <c r="F26" s="105">
        <f t="array" ref="F26">SUMIF('1.3.2.1'!$F$5:$F$100,'1.3.2'!$D26,'1.3.2.1'!$L$5:$L$100)</f>
        <v>0</v>
      </c>
      <c r="G26" s="105">
        <f>SUMIF('1.3.2.2'!$F$5:$F$100,'1.3.2'!$D26,'1.3.2.2'!$J$5:$J$100)</f>
        <v>0</v>
      </c>
      <c r="H26" s="115">
        <f t="shared" si="3"/>
        <v>0</v>
      </c>
      <c r="I26" s="115">
        <f>SUMIF('1.3.2.1'!$F$5:$F$100,'1.3.2'!$D26,'1.3.2.1'!$T$5:$T$100)</f>
        <v>0</v>
      </c>
      <c r="J26" s="115">
        <f>SUMIF('1.3.2.2'!$F$5:$F$100,'1.3.2'!$D26,'1.3.2.2'!$S$5:$S$100)</f>
        <v>0</v>
      </c>
      <c r="K26" s="115">
        <f>SUMIF('1.3.2.1'!$F$5:$F$100,'1.3.2'!$D26,'1.3.2.1'!$U$5:$U$100)</f>
        <v>0</v>
      </c>
      <c r="L26" s="115">
        <f>SUMIF('1.3.2.2'!$F$5:$F$100,'1.3.2'!$D26,'1.3.2.2'!$T$5:$T$100)</f>
        <v>0</v>
      </c>
      <c r="M26" s="116">
        <f t="shared" si="4"/>
        <v>0</v>
      </c>
      <c r="N26" s="117" t="e">
        <f t="shared" si="2"/>
        <v>#DIV/0!</v>
      </c>
      <c r="O26" s="118" t="e">
        <f t="shared" si="5"/>
        <v>#DIV/0!</v>
      </c>
      <c r="Q26" s="106" t="e">
        <f>IF($N26&lt;RW_Pumpen!$B$1,RW_Pumpen!$B$2,IF($N26&gt;RW_Pumpen!$D$1,RW_Pumpen!$D$2,RW_Pumpen!$C$2))</f>
        <v>#DIV/0!</v>
      </c>
      <c r="R26" s="106" t="e">
        <f>IF($N26&lt;RW_Pumpen!$B$1,RW_Pumpen!$B$3,IF($N26&gt;RW_Pumpen!$D$1,RW_Pumpen!$D$3,RW_Pumpen!$C$3))</f>
        <v>#DIV/0!</v>
      </c>
      <c r="S26" s="106" t="e">
        <f t="shared" si="1"/>
        <v>#DIV/0!</v>
      </c>
    </row>
    <row r="27" spans="1:19" s="40" customFormat="1" ht="15" customHeight="1" x14ac:dyDescent="0.2">
      <c r="A27" s="90">
        <v>27</v>
      </c>
      <c r="B27" s="59"/>
      <c r="C27" s="60"/>
      <c r="D27" s="108"/>
      <c r="E27" s="109"/>
      <c r="F27" s="105">
        <f t="array" ref="F27">SUMIF('1.3.2.1'!$F$5:$F$100,'1.3.2'!$D27,'1.3.2.1'!$L$5:$L$100)</f>
        <v>0</v>
      </c>
      <c r="G27" s="105">
        <f>SUMIF('1.3.2.2'!$F$5:$F$100,'1.3.2'!$D27,'1.3.2.2'!$J$5:$J$100)</f>
        <v>0</v>
      </c>
      <c r="H27" s="115">
        <f t="shared" si="3"/>
        <v>0</v>
      </c>
      <c r="I27" s="115">
        <f>SUMIF('1.3.2.1'!$F$5:$F$100,'1.3.2'!$D27,'1.3.2.1'!$T$5:$T$100)</f>
        <v>0</v>
      </c>
      <c r="J27" s="115">
        <f>SUMIF('1.3.2.2'!$F$5:$F$100,'1.3.2'!$D27,'1.3.2.2'!$S$5:$S$100)</f>
        <v>0</v>
      </c>
      <c r="K27" s="115">
        <f>SUMIF('1.3.2.1'!$F$5:$F$100,'1.3.2'!$D27,'1.3.2.1'!$U$5:$U$100)</f>
        <v>0</v>
      </c>
      <c r="L27" s="115">
        <f>SUMIF('1.3.2.2'!$F$5:$F$100,'1.3.2'!$D27,'1.3.2.2'!$T$5:$T$100)</f>
        <v>0</v>
      </c>
      <c r="M27" s="116">
        <f t="shared" si="4"/>
        <v>0</v>
      </c>
      <c r="N27" s="117" t="e">
        <f t="shared" si="2"/>
        <v>#DIV/0!</v>
      </c>
      <c r="O27" s="118" t="e">
        <f t="shared" si="5"/>
        <v>#DIV/0!</v>
      </c>
      <c r="Q27" s="106" t="e">
        <f>IF($N27&lt;RW_Pumpen!$B$1,RW_Pumpen!$B$2,IF($N27&gt;RW_Pumpen!$D$1,RW_Pumpen!$D$2,RW_Pumpen!$C$2))</f>
        <v>#DIV/0!</v>
      </c>
      <c r="R27" s="106" t="e">
        <f>IF($N27&lt;RW_Pumpen!$B$1,RW_Pumpen!$B$3,IF($N27&gt;RW_Pumpen!$D$1,RW_Pumpen!$D$3,RW_Pumpen!$C$3))</f>
        <v>#DIV/0!</v>
      </c>
      <c r="S27" s="106" t="e">
        <f t="shared" si="1"/>
        <v>#DIV/0!</v>
      </c>
    </row>
    <row r="28" spans="1:19" s="40" customFormat="1" ht="15" customHeight="1" x14ac:dyDescent="0.2">
      <c r="A28" s="90">
        <v>28</v>
      </c>
      <c r="B28" s="59"/>
      <c r="C28" s="60"/>
      <c r="D28" s="108"/>
      <c r="E28" s="109"/>
      <c r="F28" s="105">
        <f t="array" ref="F28">SUMIF('1.3.2.1'!$F$5:$F$100,'1.3.2'!$D28,'1.3.2.1'!$L$5:$L$100)</f>
        <v>0</v>
      </c>
      <c r="G28" s="105">
        <f>SUMIF('1.3.2.2'!$F$5:$F$100,'1.3.2'!$D28,'1.3.2.2'!$J$5:$J$100)</f>
        <v>0</v>
      </c>
      <c r="H28" s="115">
        <f t="shared" si="3"/>
        <v>0</v>
      </c>
      <c r="I28" s="115">
        <f>SUMIF('1.3.2.1'!$F$5:$F$100,'1.3.2'!$D28,'1.3.2.1'!$T$5:$T$100)</f>
        <v>0</v>
      </c>
      <c r="J28" s="115">
        <f>SUMIF('1.3.2.2'!$F$5:$F$100,'1.3.2'!$D28,'1.3.2.2'!$S$5:$S$100)</f>
        <v>0</v>
      </c>
      <c r="K28" s="115">
        <f>SUMIF('1.3.2.1'!$F$5:$F$100,'1.3.2'!$D28,'1.3.2.1'!$U$5:$U$100)</f>
        <v>0</v>
      </c>
      <c r="L28" s="115">
        <f>SUMIF('1.3.2.2'!$F$5:$F$100,'1.3.2'!$D28,'1.3.2.2'!$T$5:$T$100)</f>
        <v>0</v>
      </c>
      <c r="M28" s="116">
        <f t="shared" si="4"/>
        <v>0</v>
      </c>
      <c r="N28" s="117" t="e">
        <f t="shared" si="2"/>
        <v>#DIV/0!</v>
      </c>
      <c r="O28" s="118" t="e">
        <f t="shared" si="5"/>
        <v>#DIV/0!</v>
      </c>
      <c r="Q28" s="106" t="e">
        <f>IF($N28&lt;RW_Pumpen!$B$1,RW_Pumpen!$B$2,IF($N28&gt;RW_Pumpen!$D$1,RW_Pumpen!$D$2,RW_Pumpen!$C$2))</f>
        <v>#DIV/0!</v>
      </c>
      <c r="R28" s="106" t="e">
        <f>IF($N28&lt;RW_Pumpen!$B$1,RW_Pumpen!$B$3,IF($N28&gt;RW_Pumpen!$D$1,RW_Pumpen!$D$3,RW_Pumpen!$C$3))</f>
        <v>#DIV/0!</v>
      </c>
      <c r="S28" s="106" t="e">
        <f t="shared" si="1"/>
        <v>#DIV/0!</v>
      </c>
    </row>
    <row r="29" spans="1:19" s="40" customFormat="1" ht="15" customHeight="1" x14ac:dyDescent="0.2">
      <c r="A29" s="90">
        <v>29</v>
      </c>
      <c r="B29" s="59"/>
      <c r="C29" s="60"/>
      <c r="D29" s="108"/>
      <c r="E29" s="109"/>
      <c r="F29" s="105">
        <f t="array" ref="F29">SUMIF('1.3.2.1'!$F$5:$F$100,'1.3.2'!$D29,'1.3.2.1'!$L$5:$L$100)</f>
        <v>0</v>
      </c>
      <c r="G29" s="105">
        <f>SUMIF('1.3.2.2'!$F$5:$F$100,'1.3.2'!$D29,'1.3.2.2'!$J$5:$J$100)</f>
        <v>0</v>
      </c>
      <c r="H29" s="115">
        <f t="shared" si="3"/>
        <v>0</v>
      </c>
      <c r="I29" s="115">
        <f>SUMIF('1.3.2.1'!$F$5:$F$100,'1.3.2'!$D29,'1.3.2.1'!$T$5:$T$100)</f>
        <v>0</v>
      </c>
      <c r="J29" s="115">
        <f>SUMIF('1.3.2.2'!$F$5:$F$100,'1.3.2'!$D29,'1.3.2.2'!$S$5:$S$100)</f>
        <v>0</v>
      </c>
      <c r="K29" s="115">
        <f>SUMIF('1.3.2.1'!$F$5:$F$100,'1.3.2'!$D29,'1.3.2.1'!$U$5:$U$100)</f>
        <v>0</v>
      </c>
      <c r="L29" s="115">
        <f>SUMIF('1.3.2.2'!$F$5:$F$100,'1.3.2'!$D29,'1.3.2.2'!$T$5:$T$100)</f>
        <v>0</v>
      </c>
      <c r="M29" s="116">
        <f t="shared" si="4"/>
        <v>0</v>
      </c>
      <c r="N29" s="117" t="e">
        <f t="shared" si="2"/>
        <v>#DIV/0!</v>
      </c>
      <c r="O29" s="118" t="e">
        <f t="shared" si="5"/>
        <v>#DIV/0!</v>
      </c>
      <c r="Q29" s="106" t="e">
        <f>IF($N29&lt;RW_Pumpen!$B$1,RW_Pumpen!$B$2,IF($N29&gt;RW_Pumpen!$D$1,RW_Pumpen!$D$2,RW_Pumpen!$C$2))</f>
        <v>#DIV/0!</v>
      </c>
      <c r="R29" s="106" t="e">
        <f>IF($N29&lt;RW_Pumpen!$B$1,RW_Pumpen!$B$3,IF($N29&gt;RW_Pumpen!$D$1,RW_Pumpen!$D$3,RW_Pumpen!$C$3))</f>
        <v>#DIV/0!</v>
      </c>
      <c r="S29" s="106" t="e">
        <f t="shared" si="1"/>
        <v>#DIV/0!</v>
      </c>
    </row>
    <row r="30" spans="1:19" s="40" customFormat="1" ht="15" customHeight="1" x14ac:dyDescent="0.2">
      <c r="A30" s="90">
        <v>30</v>
      </c>
      <c r="B30" s="59"/>
      <c r="C30" s="60"/>
      <c r="D30" s="108"/>
      <c r="E30" s="109"/>
      <c r="F30" s="105">
        <f t="array" ref="F30">SUMIF('1.3.2.1'!$F$5:$F$100,'1.3.2'!$D30,'1.3.2.1'!$L$5:$L$100)</f>
        <v>0</v>
      </c>
      <c r="G30" s="105">
        <f>SUMIF('1.3.2.2'!$F$5:$F$100,'1.3.2'!$D30,'1.3.2.2'!$J$5:$J$100)</f>
        <v>0</v>
      </c>
      <c r="H30" s="115">
        <f t="shared" si="3"/>
        <v>0</v>
      </c>
      <c r="I30" s="115">
        <f>SUMIF('1.3.2.1'!$F$5:$F$100,'1.3.2'!$D30,'1.3.2.1'!$T$5:$T$100)</f>
        <v>0</v>
      </c>
      <c r="J30" s="115">
        <f>SUMIF('1.3.2.2'!$F$5:$F$100,'1.3.2'!$D30,'1.3.2.2'!$S$5:$S$100)</f>
        <v>0</v>
      </c>
      <c r="K30" s="115">
        <f>SUMIF('1.3.2.1'!$F$5:$F$100,'1.3.2'!$D30,'1.3.2.1'!$U$5:$U$100)</f>
        <v>0</v>
      </c>
      <c r="L30" s="115">
        <f>SUMIF('1.3.2.2'!$F$5:$F$100,'1.3.2'!$D30,'1.3.2.2'!$T$5:$T$100)</f>
        <v>0</v>
      </c>
      <c r="M30" s="116">
        <f t="shared" si="4"/>
        <v>0</v>
      </c>
      <c r="N30" s="117" t="e">
        <f t="shared" si="2"/>
        <v>#DIV/0!</v>
      </c>
      <c r="O30" s="118" t="e">
        <f t="shared" si="5"/>
        <v>#DIV/0!</v>
      </c>
      <c r="Q30" s="106" t="e">
        <f>IF($N30&lt;RW_Pumpen!$B$1,RW_Pumpen!$B$2,IF($N30&gt;RW_Pumpen!$D$1,RW_Pumpen!$D$2,RW_Pumpen!$C$2))</f>
        <v>#DIV/0!</v>
      </c>
      <c r="R30" s="106" t="e">
        <f>IF($N30&lt;RW_Pumpen!$B$1,RW_Pumpen!$B$3,IF($N30&gt;RW_Pumpen!$D$1,RW_Pumpen!$D$3,RW_Pumpen!$C$3))</f>
        <v>#DIV/0!</v>
      </c>
      <c r="S30" s="106" t="e">
        <f t="shared" si="1"/>
        <v>#DIV/0!</v>
      </c>
    </row>
    <row r="31" spans="1:19" s="40" customFormat="1" ht="15" customHeight="1" x14ac:dyDescent="0.2">
      <c r="A31" s="90">
        <v>31</v>
      </c>
      <c r="B31" s="59"/>
      <c r="C31" s="60"/>
      <c r="D31" s="108"/>
      <c r="E31" s="109"/>
      <c r="F31" s="105">
        <f t="array" ref="F31">SUMIF('1.3.2.1'!$F$5:$F$100,'1.3.2'!$D31,'1.3.2.1'!$L$5:$L$100)</f>
        <v>0</v>
      </c>
      <c r="G31" s="105">
        <f>SUMIF('1.3.2.2'!$F$5:$F$100,'1.3.2'!$D31,'1.3.2.2'!$J$5:$J$100)</f>
        <v>0</v>
      </c>
      <c r="H31" s="115">
        <f t="shared" si="3"/>
        <v>0</v>
      </c>
      <c r="I31" s="115">
        <f>SUMIF('1.3.2.1'!$F$5:$F$100,'1.3.2'!$D31,'1.3.2.1'!$T$5:$T$100)</f>
        <v>0</v>
      </c>
      <c r="J31" s="115">
        <f>SUMIF('1.3.2.2'!$F$5:$F$100,'1.3.2'!$D31,'1.3.2.2'!$S$5:$S$100)</f>
        <v>0</v>
      </c>
      <c r="K31" s="115">
        <f>SUMIF('1.3.2.1'!$F$5:$F$100,'1.3.2'!$D31,'1.3.2.1'!$U$5:$U$100)</f>
        <v>0</v>
      </c>
      <c r="L31" s="115">
        <f>SUMIF('1.3.2.2'!$F$5:$F$100,'1.3.2'!$D31,'1.3.2.2'!$T$5:$T$100)</f>
        <v>0</v>
      </c>
      <c r="M31" s="116">
        <f t="shared" si="4"/>
        <v>0</v>
      </c>
      <c r="N31" s="117" t="e">
        <f t="shared" si="2"/>
        <v>#DIV/0!</v>
      </c>
      <c r="O31" s="118" t="e">
        <f t="shared" si="5"/>
        <v>#DIV/0!</v>
      </c>
      <c r="Q31" s="106" t="e">
        <f>IF($N31&lt;RW_Pumpen!$B$1,RW_Pumpen!$B$2,IF($N31&gt;RW_Pumpen!$D$1,RW_Pumpen!$D$2,RW_Pumpen!$C$2))</f>
        <v>#DIV/0!</v>
      </c>
      <c r="R31" s="106" t="e">
        <f>IF($N31&lt;RW_Pumpen!$B$1,RW_Pumpen!$B$3,IF($N31&gt;RW_Pumpen!$D$1,RW_Pumpen!$D$3,RW_Pumpen!$C$3))</f>
        <v>#DIV/0!</v>
      </c>
      <c r="S31" s="106" t="e">
        <f t="shared" si="1"/>
        <v>#DIV/0!</v>
      </c>
    </row>
    <row r="32" spans="1:19" ht="15" customHeight="1" x14ac:dyDescent="0.25">
      <c r="A32" s="90">
        <v>32</v>
      </c>
      <c r="B32" s="59"/>
      <c r="C32" s="60"/>
      <c r="D32" s="108"/>
      <c r="E32" s="109"/>
      <c r="F32" s="105">
        <f t="array" ref="F32">SUMIF('1.3.2.1'!$F$5:$F$100,'1.3.2'!$D32,'1.3.2.1'!$L$5:$L$100)</f>
        <v>0</v>
      </c>
      <c r="G32" s="105">
        <f>SUMIF('1.3.2.2'!$F$5:$F$100,'1.3.2'!$D32,'1.3.2.2'!$J$5:$J$100)</f>
        <v>0</v>
      </c>
      <c r="H32" s="115">
        <f t="shared" si="3"/>
        <v>0</v>
      </c>
      <c r="I32" s="115">
        <f>SUMIF('1.3.2.1'!$F$5:$F$100,'1.3.2'!$D32,'1.3.2.1'!$T$5:$T$100)</f>
        <v>0</v>
      </c>
      <c r="J32" s="115">
        <f>SUMIF('1.3.2.2'!$F$5:$F$100,'1.3.2'!$D32,'1.3.2.2'!$S$5:$S$100)</f>
        <v>0</v>
      </c>
      <c r="K32" s="115">
        <f>SUMIF('1.3.2.1'!$F$5:$F$100,'1.3.2'!$D32,'1.3.2.1'!$U$5:$U$100)</f>
        <v>0</v>
      </c>
      <c r="L32" s="115">
        <f>SUMIF('1.3.2.2'!$F$5:$F$100,'1.3.2'!$D32,'1.3.2.2'!$T$5:$T$100)</f>
        <v>0</v>
      </c>
      <c r="M32" s="116">
        <f t="shared" si="4"/>
        <v>0</v>
      </c>
      <c r="N32" s="117" t="e">
        <f t="shared" si="2"/>
        <v>#DIV/0!</v>
      </c>
      <c r="O32" s="118" t="e">
        <f t="shared" si="5"/>
        <v>#DIV/0!</v>
      </c>
      <c r="Q32" s="106" t="e">
        <f>IF($N32&lt;RW_Pumpen!$B$1,RW_Pumpen!$B$2,IF($N32&gt;RW_Pumpen!$D$1,RW_Pumpen!$D$2,RW_Pumpen!$C$2))</f>
        <v>#DIV/0!</v>
      </c>
      <c r="R32" s="106" t="e">
        <f>IF($N32&lt;RW_Pumpen!$B$1,RW_Pumpen!$B$3,IF($N32&gt;RW_Pumpen!$D$1,RW_Pumpen!$D$3,RW_Pumpen!$C$3))</f>
        <v>#DIV/0!</v>
      </c>
      <c r="S32" s="106" t="e">
        <f t="shared" si="1"/>
        <v>#DIV/0!</v>
      </c>
    </row>
    <row r="33" spans="1:19" ht="15" customHeight="1" x14ac:dyDescent="0.25">
      <c r="A33" s="90">
        <v>33</v>
      </c>
      <c r="B33" s="59"/>
      <c r="C33" s="60"/>
      <c r="D33" s="108"/>
      <c r="E33" s="109"/>
      <c r="F33" s="105">
        <f t="array" ref="F33">SUMIF('1.3.2.1'!$F$5:$F$100,'1.3.2'!$D33,'1.3.2.1'!$L$5:$L$100)</f>
        <v>0</v>
      </c>
      <c r="G33" s="105">
        <f>SUMIF('1.3.2.2'!$F$5:$F$100,'1.3.2'!$D33,'1.3.2.2'!$J$5:$J$100)</f>
        <v>0</v>
      </c>
      <c r="H33" s="115">
        <f t="shared" si="3"/>
        <v>0</v>
      </c>
      <c r="I33" s="115">
        <f>SUMIF('1.3.2.1'!$F$5:$F$100,'1.3.2'!$D33,'1.3.2.1'!$T$5:$T$100)</f>
        <v>0</v>
      </c>
      <c r="J33" s="115">
        <f>SUMIF('1.3.2.2'!$F$5:$F$100,'1.3.2'!$D33,'1.3.2.2'!$S$5:$S$100)</f>
        <v>0</v>
      </c>
      <c r="K33" s="115">
        <f>SUMIF('1.3.2.1'!$F$5:$F$100,'1.3.2'!$D33,'1.3.2.1'!$U$5:$U$100)</f>
        <v>0</v>
      </c>
      <c r="L33" s="115">
        <f>SUMIF('1.3.2.2'!$F$5:$F$100,'1.3.2'!$D33,'1.3.2.2'!$T$5:$T$100)</f>
        <v>0</v>
      </c>
      <c r="M33" s="116">
        <f t="shared" si="4"/>
        <v>0</v>
      </c>
      <c r="N33" s="117" t="e">
        <f t="shared" si="2"/>
        <v>#DIV/0!</v>
      </c>
      <c r="O33" s="118" t="e">
        <f t="shared" si="5"/>
        <v>#DIV/0!</v>
      </c>
      <c r="Q33" s="106" t="e">
        <f>IF($N33&lt;RW_Pumpen!$B$1,RW_Pumpen!$B$2,IF($N33&gt;RW_Pumpen!$D$1,RW_Pumpen!$D$2,RW_Pumpen!$C$2))</f>
        <v>#DIV/0!</v>
      </c>
      <c r="R33" s="106" t="e">
        <f>IF($N33&lt;RW_Pumpen!$B$1,RW_Pumpen!$B$3,IF($N33&gt;RW_Pumpen!$D$1,RW_Pumpen!$D$3,RW_Pumpen!$C$3))</f>
        <v>#DIV/0!</v>
      </c>
      <c r="S33" s="106" t="e">
        <f t="shared" si="1"/>
        <v>#DIV/0!</v>
      </c>
    </row>
    <row r="34" spans="1:19" ht="15" customHeight="1" x14ac:dyDescent="0.25">
      <c r="A34" s="90">
        <v>34</v>
      </c>
      <c r="B34" s="59"/>
      <c r="C34" s="60"/>
      <c r="D34" s="108"/>
      <c r="E34" s="109"/>
      <c r="F34" s="105">
        <f t="array" ref="F34">SUMIF('1.3.2.1'!$F$5:$F$100,'1.3.2'!$D34,'1.3.2.1'!$L$5:$L$100)</f>
        <v>0</v>
      </c>
      <c r="G34" s="105">
        <f>SUMIF('1.3.2.2'!$F$5:$F$100,'1.3.2'!$D34,'1.3.2.2'!$J$5:$J$100)</f>
        <v>0</v>
      </c>
      <c r="H34" s="115">
        <f t="shared" si="3"/>
        <v>0</v>
      </c>
      <c r="I34" s="115">
        <f>SUMIF('1.3.2.1'!$F$5:$F$100,'1.3.2'!$D34,'1.3.2.1'!$T$5:$T$100)</f>
        <v>0</v>
      </c>
      <c r="J34" s="115">
        <f>SUMIF('1.3.2.2'!$F$5:$F$100,'1.3.2'!$D34,'1.3.2.2'!$S$5:$S$100)</f>
        <v>0</v>
      </c>
      <c r="K34" s="115">
        <f>SUMIF('1.3.2.1'!$F$5:$F$100,'1.3.2'!$D34,'1.3.2.1'!$U$5:$U$100)</f>
        <v>0</v>
      </c>
      <c r="L34" s="115">
        <f>SUMIF('1.3.2.2'!$F$5:$F$100,'1.3.2'!$D34,'1.3.2.2'!$T$5:$T$100)</f>
        <v>0</v>
      </c>
      <c r="M34" s="116">
        <f t="shared" si="4"/>
        <v>0</v>
      </c>
      <c r="N34" s="117" t="e">
        <f t="shared" si="2"/>
        <v>#DIV/0!</v>
      </c>
      <c r="O34" s="118" t="e">
        <f t="shared" si="5"/>
        <v>#DIV/0!</v>
      </c>
      <c r="Q34" s="106" t="e">
        <f>IF($N34&lt;RW_Pumpen!$B$1,RW_Pumpen!$B$2,IF($N34&gt;RW_Pumpen!$D$1,RW_Pumpen!$D$2,RW_Pumpen!$C$2))</f>
        <v>#DIV/0!</v>
      </c>
      <c r="R34" s="106" t="e">
        <f>IF($N34&lt;RW_Pumpen!$B$1,RW_Pumpen!$B$3,IF($N34&gt;RW_Pumpen!$D$1,RW_Pumpen!$D$3,RW_Pumpen!$C$3))</f>
        <v>#DIV/0!</v>
      </c>
      <c r="S34" s="106" t="e">
        <f t="shared" si="1"/>
        <v>#DIV/0!</v>
      </c>
    </row>
    <row r="35" spans="1:19" ht="15" customHeight="1" x14ac:dyDescent="0.25">
      <c r="A35" s="90">
        <v>35</v>
      </c>
      <c r="B35" s="59"/>
      <c r="C35" s="60"/>
      <c r="D35" s="108"/>
      <c r="E35" s="109"/>
      <c r="F35" s="105">
        <f t="array" ref="F35">SUMIF('1.3.2.1'!$F$5:$F$100,'1.3.2'!$D35,'1.3.2.1'!$L$5:$L$100)</f>
        <v>0</v>
      </c>
      <c r="G35" s="105">
        <f>SUMIF('1.3.2.2'!$F$5:$F$100,'1.3.2'!$D35,'1.3.2.2'!$J$5:$J$100)</f>
        <v>0</v>
      </c>
      <c r="H35" s="115">
        <f t="shared" si="3"/>
        <v>0</v>
      </c>
      <c r="I35" s="115">
        <f>SUMIF('1.3.2.1'!$F$5:$F$100,'1.3.2'!$D35,'1.3.2.1'!$T$5:$T$100)</f>
        <v>0</v>
      </c>
      <c r="J35" s="115">
        <f>SUMIF('1.3.2.2'!$F$5:$F$100,'1.3.2'!$D35,'1.3.2.2'!$S$5:$S$100)</f>
        <v>0</v>
      </c>
      <c r="K35" s="115">
        <f>SUMIF('1.3.2.1'!$F$5:$F$100,'1.3.2'!$D35,'1.3.2.1'!$U$5:$U$100)</f>
        <v>0</v>
      </c>
      <c r="L35" s="115">
        <f>SUMIF('1.3.2.2'!$F$5:$F$100,'1.3.2'!$D35,'1.3.2.2'!$T$5:$T$100)</f>
        <v>0</v>
      </c>
      <c r="M35" s="116">
        <f t="shared" si="4"/>
        <v>0</v>
      </c>
      <c r="N35" s="117" t="e">
        <f t="shared" si="2"/>
        <v>#DIV/0!</v>
      </c>
      <c r="O35" s="118" t="e">
        <f t="shared" si="5"/>
        <v>#DIV/0!</v>
      </c>
      <c r="Q35" s="106" t="e">
        <f>IF($N35&lt;RW_Pumpen!$B$1,RW_Pumpen!$B$2,IF($N35&gt;RW_Pumpen!$D$1,RW_Pumpen!$D$2,RW_Pumpen!$C$2))</f>
        <v>#DIV/0!</v>
      </c>
      <c r="R35" s="106" t="e">
        <f>IF($N35&lt;RW_Pumpen!$B$1,RW_Pumpen!$B$3,IF($N35&gt;RW_Pumpen!$D$1,RW_Pumpen!$D$3,RW_Pumpen!$C$3))</f>
        <v>#DIV/0!</v>
      </c>
      <c r="S35" s="106" t="e">
        <f t="shared" si="1"/>
        <v>#DIV/0!</v>
      </c>
    </row>
    <row r="36" spans="1:19" ht="15" customHeight="1" x14ac:dyDescent="0.25">
      <c r="A36" s="90">
        <v>36</v>
      </c>
      <c r="B36" s="59"/>
      <c r="C36" s="60"/>
      <c r="D36" s="108"/>
      <c r="E36" s="109"/>
      <c r="F36" s="105">
        <f t="array" ref="F36">SUMIF('1.3.2.1'!$F$5:$F$100,'1.3.2'!$D36,'1.3.2.1'!$L$5:$L$100)</f>
        <v>0</v>
      </c>
      <c r="G36" s="105">
        <f>SUMIF('1.3.2.2'!$F$5:$F$100,'1.3.2'!$D36,'1.3.2.2'!$J$5:$J$100)</f>
        <v>0</v>
      </c>
      <c r="H36" s="115">
        <f t="shared" si="3"/>
        <v>0</v>
      </c>
      <c r="I36" s="115">
        <f>SUMIF('1.3.2.1'!$F$5:$F$100,'1.3.2'!$D36,'1.3.2.1'!$T$5:$T$100)</f>
        <v>0</v>
      </c>
      <c r="J36" s="115">
        <f>SUMIF('1.3.2.2'!$F$5:$F$100,'1.3.2'!$D36,'1.3.2.2'!$S$5:$S$100)</f>
        <v>0</v>
      </c>
      <c r="K36" s="115">
        <f>SUMIF('1.3.2.1'!$F$5:$F$100,'1.3.2'!$D36,'1.3.2.1'!$U$5:$U$100)</f>
        <v>0</v>
      </c>
      <c r="L36" s="115">
        <f>SUMIF('1.3.2.2'!$F$5:$F$100,'1.3.2'!$D36,'1.3.2.2'!$T$5:$T$100)</f>
        <v>0</v>
      </c>
      <c r="M36" s="116">
        <f t="shared" si="4"/>
        <v>0</v>
      </c>
      <c r="N36" s="117" t="e">
        <f t="shared" si="2"/>
        <v>#DIV/0!</v>
      </c>
      <c r="O36" s="118" t="e">
        <f t="shared" si="5"/>
        <v>#DIV/0!</v>
      </c>
      <c r="Q36" s="106" t="e">
        <f>IF($N36&lt;RW_Pumpen!$B$1,RW_Pumpen!$B$2,IF($N36&gt;RW_Pumpen!$D$1,RW_Pumpen!$D$2,RW_Pumpen!$C$2))</f>
        <v>#DIV/0!</v>
      </c>
      <c r="R36" s="106" t="e">
        <f>IF($N36&lt;RW_Pumpen!$B$1,RW_Pumpen!$B$3,IF($N36&gt;RW_Pumpen!$D$1,RW_Pumpen!$D$3,RW_Pumpen!$C$3))</f>
        <v>#DIV/0!</v>
      </c>
      <c r="S36" s="106" t="e">
        <f t="shared" si="1"/>
        <v>#DIV/0!</v>
      </c>
    </row>
    <row r="37" spans="1:19" ht="15" customHeight="1" x14ac:dyDescent="0.25">
      <c r="A37" s="90">
        <v>37</v>
      </c>
      <c r="B37" s="59"/>
      <c r="C37" s="60"/>
      <c r="D37" s="108"/>
      <c r="E37" s="109"/>
      <c r="F37" s="105">
        <f t="array" ref="F37">SUMIF('1.3.2.1'!$F$5:$F$100,'1.3.2'!$D37,'1.3.2.1'!$L$5:$L$100)</f>
        <v>0</v>
      </c>
      <c r="G37" s="105">
        <f>SUMIF('1.3.2.2'!$F$5:$F$100,'1.3.2'!$D37,'1.3.2.2'!$J$5:$J$100)</f>
        <v>0</v>
      </c>
      <c r="H37" s="115">
        <f t="shared" si="3"/>
        <v>0</v>
      </c>
      <c r="I37" s="115">
        <f>SUMIF('1.3.2.1'!$F$5:$F$100,'1.3.2'!$D37,'1.3.2.1'!$T$5:$T$100)</f>
        <v>0</v>
      </c>
      <c r="J37" s="115">
        <f>SUMIF('1.3.2.2'!$F$5:$F$100,'1.3.2'!$D37,'1.3.2.2'!$S$5:$S$100)</f>
        <v>0</v>
      </c>
      <c r="K37" s="115">
        <f>SUMIF('1.3.2.1'!$F$5:$F$100,'1.3.2'!$D37,'1.3.2.1'!$U$5:$U$100)</f>
        <v>0</v>
      </c>
      <c r="L37" s="115">
        <f>SUMIF('1.3.2.2'!$F$5:$F$100,'1.3.2'!$D37,'1.3.2.2'!$T$5:$T$100)</f>
        <v>0</v>
      </c>
      <c r="M37" s="116">
        <f t="shared" si="4"/>
        <v>0</v>
      </c>
      <c r="N37" s="117" t="e">
        <f t="shared" si="2"/>
        <v>#DIV/0!</v>
      </c>
      <c r="O37" s="118" t="e">
        <f t="shared" si="5"/>
        <v>#DIV/0!</v>
      </c>
      <c r="Q37" s="106" t="e">
        <f>IF($N37&lt;RW_Pumpen!$B$1,RW_Pumpen!$B$2,IF($N37&gt;RW_Pumpen!$D$1,RW_Pumpen!$D$2,RW_Pumpen!$C$2))</f>
        <v>#DIV/0!</v>
      </c>
      <c r="R37" s="106" t="e">
        <f>IF($N37&lt;RW_Pumpen!$B$1,RW_Pumpen!$B$3,IF($N37&gt;RW_Pumpen!$D$1,RW_Pumpen!$D$3,RW_Pumpen!$C$3))</f>
        <v>#DIV/0!</v>
      </c>
      <c r="S37" s="106" t="e">
        <f t="shared" ref="S37:S68" si="6">(Q37*SUM(I37:J37)+R37*SUM(K37:L37))/(M37)</f>
        <v>#DIV/0!</v>
      </c>
    </row>
    <row r="38" spans="1:19" ht="15" customHeight="1" x14ac:dyDescent="0.25">
      <c r="A38" s="90">
        <v>38</v>
      </c>
      <c r="B38" s="59"/>
      <c r="C38" s="60"/>
      <c r="D38" s="108"/>
      <c r="E38" s="109"/>
      <c r="F38" s="105">
        <f t="array" ref="F38">SUMIF('1.3.2.1'!$F$5:$F$100,'1.3.2'!$D38,'1.3.2.1'!$L$5:$L$100)</f>
        <v>0</v>
      </c>
      <c r="G38" s="105">
        <f>SUMIF('1.3.2.2'!$F$5:$F$100,'1.3.2'!$D38,'1.3.2.2'!$J$5:$J$100)</f>
        <v>0</v>
      </c>
      <c r="H38" s="115">
        <f t="shared" si="3"/>
        <v>0</v>
      </c>
      <c r="I38" s="115">
        <f>SUMIF('1.3.2.1'!$F$5:$F$100,'1.3.2'!$D38,'1.3.2.1'!$T$5:$T$100)</f>
        <v>0</v>
      </c>
      <c r="J38" s="115">
        <f>SUMIF('1.3.2.2'!$F$5:$F$100,'1.3.2'!$D38,'1.3.2.2'!$S$5:$S$100)</f>
        <v>0</v>
      </c>
      <c r="K38" s="115">
        <f>SUMIF('1.3.2.1'!$F$5:$F$100,'1.3.2'!$D38,'1.3.2.1'!$U$5:$U$100)</f>
        <v>0</v>
      </c>
      <c r="L38" s="115">
        <f>SUMIF('1.3.2.2'!$F$5:$F$100,'1.3.2'!$D38,'1.3.2.2'!$T$5:$T$100)</f>
        <v>0</v>
      </c>
      <c r="M38" s="116">
        <f t="shared" si="4"/>
        <v>0</v>
      </c>
      <c r="N38" s="117" t="e">
        <f t="shared" si="2"/>
        <v>#DIV/0!</v>
      </c>
      <c r="O38" s="118" t="e">
        <f t="shared" si="5"/>
        <v>#DIV/0!</v>
      </c>
      <c r="Q38" s="106" t="e">
        <f>IF($N38&lt;RW_Pumpen!$B$1,RW_Pumpen!$B$2,IF($N38&gt;RW_Pumpen!$D$1,RW_Pumpen!$D$2,RW_Pumpen!$C$2))</f>
        <v>#DIV/0!</v>
      </c>
      <c r="R38" s="106" t="e">
        <f>IF($N38&lt;RW_Pumpen!$B$1,RW_Pumpen!$B$3,IF($N38&gt;RW_Pumpen!$D$1,RW_Pumpen!$D$3,RW_Pumpen!$C$3))</f>
        <v>#DIV/0!</v>
      </c>
      <c r="S38" s="106" t="e">
        <f t="shared" si="6"/>
        <v>#DIV/0!</v>
      </c>
    </row>
    <row r="39" spans="1:19" ht="15" customHeight="1" x14ac:dyDescent="0.25">
      <c r="A39" s="90">
        <v>39</v>
      </c>
      <c r="B39" s="59"/>
      <c r="C39" s="60"/>
      <c r="D39" s="108"/>
      <c r="E39" s="109"/>
      <c r="F39" s="105">
        <f t="array" ref="F39">SUMIF('1.3.2.1'!$F$5:$F$100,'1.3.2'!$D39,'1.3.2.1'!$L$5:$L$100)</f>
        <v>0</v>
      </c>
      <c r="G39" s="105">
        <f>SUMIF('1.3.2.2'!$F$5:$F$100,'1.3.2'!$D39,'1.3.2.2'!$J$5:$J$100)</f>
        <v>0</v>
      </c>
      <c r="H39" s="115">
        <f t="shared" si="3"/>
        <v>0</v>
      </c>
      <c r="I39" s="115">
        <f>SUMIF('1.3.2.1'!$F$5:$F$100,'1.3.2'!$D39,'1.3.2.1'!$T$5:$T$100)</f>
        <v>0</v>
      </c>
      <c r="J39" s="115">
        <f>SUMIF('1.3.2.2'!$F$5:$F$100,'1.3.2'!$D39,'1.3.2.2'!$S$5:$S$100)</f>
        <v>0</v>
      </c>
      <c r="K39" s="115">
        <f>SUMIF('1.3.2.1'!$F$5:$F$100,'1.3.2'!$D39,'1.3.2.1'!$U$5:$U$100)</f>
        <v>0</v>
      </c>
      <c r="L39" s="115">
        <f>SUMIF('1.3.2.2'!$F$5:$F$100,'1.3.2'!$D39,'1.3.2.2'!$T$5:$T$100)</f>
        <v>0</v>
      </c>
      <c r="M39" s="116">
        <f t="shared" si="4"/>
        <v>0</v>
      </c>
      <c r="N39" s="117" t="e">
        <f t="shared" si="2"/>
        <v>#DIV/0!</v>
      </c>
      <c r="O39" s="118" t="e">
        <f t="shared" si="5"/>
        <v>#DIV/0!</v>
      </c>
      <c r="Q39" s="106" t="e">
        <f>IF($N39&lt;RW_Pumpen!$B$1,RW_Pumpen!$B$2,IF($N39&gt;RW_Pumpen!$D$1,RW_Pumpen!$D$2,RW_Pumpen!$C$2))</f>
        <v>#DIV/0!</v>
      </c>
      <c r="R39" s="106" t="e">
        <f>IF($N39&lt;RW_Pumpen!$B$1,RW_Pumpen!$B$3,IF($N39&gt;RW_Pumpen!$D$1,RW_Pumpen!$D$3,RW_Pumpen!$C$3))</f>
        <v>#DIV/0!</v>
      </c>
      <c r="S39" s="106" t="e">
        <f t="shared" si="6"/>
        <v>#DIV/0!</v>
      </c>
    </row>
    <row r="40" spans="1:19" ht="15" customHeight="1" x14ac:dyDescent="0.25">
      <c r="A40" s="90">
        <v>40</v>
      </c>
      <c r="B40" s="59"/>
      <c r="C40" s="60"/>
      <c r="D40" s="108"/>
      <c r="E40" s="109"/>
      <c r="F40" s="105">
        <f t="array" ref="F40">SUMIF('1.3.2.1'!$F$5:$F$100,'1.3.2'!$D40,'1.3.2.1'!$L$5:$L$100)</f>
        <v>0</v>
      </c>
      <c r="G40" s="105">
        <f>SUMIF('1.3.2.2'!$F$5:$F$100,'1.3.2'!$D40,'1.3.2.2'!$J$5:$J$100)</f>
        <v>0</v>
      </c>
      <c r="H40" s="115">
        <f t="shared" si="3"/>
        <v>0</v>
      </c>
      <c r="I40" s="115">
        <f>SUMIF('1.3.2.1'!$F$5:$F$100,'1.3.2'!$D40,'1.3.2.1'!$T$5:$T$100)</f>
        <v>0</v>
      </c>
      <c r="J40" s="115">
        <f>SUMIF('1.3.2.2'!$F$5:$F$100,'1.3.2'!$D40,'1.3.2.2'!$S$5:$S$100)</f>
        <v>0</v>
      </c>
      <c r="K40" s="115">
        <f>SUMIF('1.3.2.1'!$F$5:$F$100,'1.3.2'!$D40,'1.3.2.1'!$U$5:$U$100)</f>
        <v>0</v>
      </c>
      <c r="L40" s="115">
        <f>SUMIF('1.3.2.2'!$F$5:$F$100,'1.3.2'!$D40,'1.3.2.2'!$T$5:$T$100)</f>
        <v>0</v>
      </c>
      <c r="M40" s="116">
        <f t="shared" si="4"/>
        <v>0</v>
      </c>
      <c r="N40" s="117" t="e">
        <f t="shared" si="2"/>
        <v>#DIV/0!</v>
      </c>
      <c r="O40" s="118" t="e">
        <f t="shared" si="5"/>
        <v>#DIV/0!</v>
      </c>
      <c r="Q40" s="106" t="e">
        <f>IF($N40&lt;RW_Pumpen!$B$1,RW_Pumpen!$B$2,IF($N40&gt;RW_Pumpen!$D$1,RW_Pumpen!$D$2,RW_Pumpen!$C$2))</f>
        <v>#DIV/0!</v>
      </c>
      <c r="R40" s="106" t="e">
        <f>IF($N40&lt;RW_Pumpen!$B$1,RW_Pumpen!$B$3,IF($N40&gt;RW_Pumpen!$D$1,RW_Pumpen!$D$3,RW_Pumpen!$C$3))</f>
        <v>#DIV/0!</v>
      </c>
      <c r="S40" s="106" t="e">
        <f t="shared" si="6"/>
        <v>#DIV/0!</v>
      </c>
    </row>
    <row r="41" spans="1:19" ht="15" customHeight="1" x14ac:dyDescent="0.25">
      <c r="A41" s="90">
        <v>41</v>
      </c>
      <c r="B41" s="59"/>
      <c r="C41" s="60"/>
      <c r="D41" s="108"/>
      <c r="E41" s="109"/>
      <c r="F41" s="105">
        <f t="array" ref="F41">SUMIF('1.3.2.1'!$F$5:$F$100,'1.3.2'!$D41,'1.3.2.1'!$L$5:$L$100)</f>
        <v>0</v>
      </c>
      <c r="G41" s="105">
        <f>SUMIF('1.3.2.2'!$F$5:$F$100,'1.3.2'!$D41,'1.3.2.2'!$J$5:$J$100)</f>
        <v>0</v>
      </c>
      <c r="H41" s="115">
        <f t="shared" si="3"/>
        <v>0</v>
      </c>
      <c r="I41" s="115">
        <f>SUMIF('1.3.2.1'!$F$5:$F$100,'1.3.2'!$D41,'1.3.2.1'!$T$5:$T$100)</f>
        <v>0</v>
      </c>
      <c r="J41" s="115">
        <f>SUMIF('1.3.2.2'!$F$5:$F$100,'1.3.2'!$D41,'1.3.2.2'!$S$5:$S$100)</f>
        <v>0</v>
      </c>
      <c r="K41" s="115">
        <f>SUMIF('1.3.2.1'!$F$5:$F$100,'1.3.2'!$D41,'1.3.2.1'!$U$5:$U$100)</f>
        <v>0</v>
      </c>
      <c r="L41" s="115">
        <f>SUMIF('1.3.2.2'!$F$5:$F$100,'1.3.2'!$D41,'1.3.2.2'!$T$5:$T$100)</f>
        <v>0</v>
      </c>
      <c r="M41" s="116">
        <f t="shared" si="4"/>
        <v>0</v>
      </c>
      <c r="N41" s="117" t="e">
        <f t="shared" si="2"/>
        <v>#DIV/0!</v>
      </c>
      <c r="O41" s="118" t="e">
        <f t="shared" si="5"/>
        <v>#DIV/0!</v>
      </c>
      <c r="Q41" s="106" t="e">
        <f>IF($N41&lt;RW_Pumpen!$B$1,RW_Pumpen!$B$2,IF($N41&gt;RW_Pumpen!$D$1,RW_Pumpen!$D$2,RW_Pumpen!$C$2))</f>
        <v>#DIV/0!</v>
      </c>
      <c r="R41" s="106" t="e">
        <f>IF($N41&lt;RW_Pumpen!$B$1,RW_Pumpen!$B$3,IF($N41&gt;RW_Pumpen!$D$1,RW_Pumpen!$D$3,RW_Pumpen!$C$3))</f>
        <v>#DIV/0!</v>
      </c>
      <c r="S41" s="106" t="e">
        <f t="shared" si="6"/>
        <v>#DIV/0!</v>
      </c>
    </row>
    <row r="42" spans="1:19" ht="15" customHeight="1" x14ac:dyDescent="0.25">
      <c r="A42" s="90">
        <v>42</v>
      </c>
      <c r="B42" s="59"/>
      <c r="C42" s="60"/>
      <c r="D42" s="108"/>
      <c r="E42" s="109"/>
      <c r="F42" s="105">
        <f t="array" ref="F42">SUMIF('1.3.2.1'!$F$5:$F$100,'1.3.2'!$D42,'1.3.2.1'!$L$5:$L$100)</f>
        <v>0</v>
      </c>
      <c r="G42" s="105">
        <f>SUMIF('1.3.2.2'!$F$5:$F$100,'1.3.2'!$D42,'1.3.2.2'!$J$5:$J$100)</f>
        <v>0</v>
      </c>
      <c r="H42" s="115">
        <f t="shared" si="3"/>
        <v>0</v>
      </c>
      <c r="I42" s="115">
        <f>SUMIF('1.3.2.1'!$F$5:$F$100,'1.3.2'!$D42,'1.3.2.1'!$T$5:$T$100)</f>
        <v>0</v>
      </c>
      <c r="J42" s="115">
        <f>SUMIF('1.3.2.2'!$F$5:$F$100,'1.3.2'!$D42,'1.3.2.2'!$S$5:$S$100)</f>
        <v>0</v>
      </c>
      <c r="K42" s="115">
        <f>SUMIF('1.3.2.1'!$F$5:$F$100,'1.3.2'!$D42,'1.3.2.1'!$U$5:$U$100)</f>
        <v>0</v>
      </c>
      <c r="L42" s="115">
        <f>SUMIF('1.3.2.2'!$F$5:$F$100,'1.3.2'!$D42,'1.3.2.2'!$T$5:$T$100)</f>
        <v>0</v>
      </c>
      <c r="M42" s="116">
        <f t="shared" si="4"/>
        <v>0</v>
      </c>
      <c r="N42" s="117" t="e">
        <f t="shared" si="2"/>
        <v>#DIV/0!</v>
      </c>
      <c r="O42" s="118" t="e">
        <f t="shared" si="5"/>
        <v>#DIV/0!</v>
      </c>
      <c r="Q42" s="106" t="e">
        <f>IF($N42&lt;RW_Pumpen!$B$1,RW_Pumpen!$B$2,IF($N42&gt;RW_Pumpen!$D$1,RW_Pumpen!$D$2,RW_Pumpen!$C$2))</f>
        <v>#DIV/0!</v>
      </c>
      <c r="R42" s="106" t="e">
        <f>IF($N42&lt;RW_Pumpen!$B$1,RW_Pumpen!$B$3,IF($N42&gt;RW_Pumpen!$D$1,RW_Pumpen!$D$3,RW_Pumpen!$C$3))</f>
        <v>#DIV/0!</v>
      </c>
      <c r="S42" s="106" t="e">
        <f t="shared" si="6"/>
        <v>#DIV/0!</v>
      </c>
    </row>
    <row r="43" spans="1:19" ht="15" customHeight="1" x14ac:dyDescent="0.25">
      <c r="A43" s="90">
        <v>43</v>
      </c>
      <c r="B43" s="59"/>
      <c r="C43" s="60"/>
      <c r="D43" s="108"/>
      <c r="E43" s="109"/>
      <c r="F43" s="105">
        <f t="array" ref="F43">SUMIF('1.3.2.1'!$F$5:$F$100,'1.3.2'!$D43,'1.3.2.1'!$L$5:$L$100)</f>
        <v>0</v>
      </c>
      <c r="G43" s="105">
        <f>SUMIF('1.3.2.2'!$F$5:$F$100,'1.3.2'!$D43,'1.3.2.2'!$J$5:$J$100)</f>
        <v>0</v>
      </c>
      <c r="H43" s="115">
        <f t="shared" si="3"/>
        <v>0</v>
      </c>
      <c r="I43" s="115">
        <f>SUMIF('1.3.2.1'!$F$5:$F$100,'1.3.2'!$D43,'1.3.2.1'!$T$5:$T$100)</f>
        <v>0</v>
      </c>
      <c r="J43" s="115">
        <f>SUMIF('1.3.2.2'!$F$5:$F$100,'1.3.2'!$D43,'1.3.2.2'!$S$5:$S$100)</f>
        <v>0</v>
      </c>
      <c r="K43" s="115">
        <f>SUMIF('1.3.2.1'!$F$5:$F$100,'1.3.2'!$D43,'1.3.2.1'!$U$5:$U$100)</f>
        <v>0</v>
      </c>
      <c r="L43" s="115">
        <f>SUMIF('1.3.2.2'!$F$5:$F$100,'1.3.2'!$D43,'1.3.2.2'!$T$5:$T$100)</f>
        <v>0</v>
      </c>
      <c r="M43" s="116">
        <f t="shared" si="4"/>
        <v>0</v>
      </c>
      <c r="N43" s="117" t="e">
        <f t="shared" si="2"/>
        <v>#DIV/0!</v>
      </c>
      <c r="O43" s="118" t="e">
        <f t="shared" si="5"/>
        <v>#DIV/0!</v>
      </c>
      <c r="Q43" s="106" t="e">
        <f>IF($N43&lt;RW_Pumpen!$B$1,RW_Pumpen!$B$2,IF($N43&gt;RW_Pumpen!$D$1,RW_Pumpen!$D$2,RW_Pumpen!$C$2))</f>
        <v>#DIV/0!</v>
      </c>
      <c r="R43" s="106" t="e">
        <f>IF($N43&lt;RW_Pumpen!$B$1,RW_Pumpen!$B$3,IF($N43&gt;RW_Pumpen!$D$1,RW_Pumpen!$D$3,RW_Pumpen!$C$3))</f>
        <v>#DIV/0!</v>
      </c>
      <c r="S43" s="106" t="e">
        <f t="shared" si="6"/>
        <v>#DIV/0!</v>
      </c>
    </row>
    <row r="44" spans="1:19" ht="15" customHeight="1" x14ac:dyDescent="0.25">
      <c r="A44" s="90">
        <v>44</v>
      </c>
      <c r="B44" s="59"/>
      <c r="C44" s="60"/>
      <c r="D44" s="108"/>
      <c r="E44" s="109"/>
      <c r="F44" s="105">
        <f t="array" ref="F44">SUMIF('1.3.2.1'!$F$5:$F$100,'1.3.2'!$D44,'1.3.2.1'!$L$5:$L$100)</f>
        <v>0</v>
      </c>
      <c r="G44" s="105">
        <f>SUMIF('1.3.2.2'!$F$5:$F$100,'1.3.2'!$D44,'1.3.2.2'!$J$5:$J$100)</f>
        <v>0</v>
      </c>
      <c r="H44" s="115">
        <f t="shared" si="3"/>
        <v>0</v>
      </c>
      <c r="I44" s="115">
        <f>SUMIF('1.3.2.1'!$F$5:$F$100,'1.3.2'!$D44,'1.3.2.1'!$T$5:$T$100)</f>
        <v>0</v>
      </c>
      <c r="J44" s="115">
        <f>SUMIF('1.3.2.2'!$F$5:$F$100,'1.3.2'!$D44,'1.3.2.2'!$S$5:$S$100)</f>
        <v>0</v>
      </c>
      <c r="K44" s="115">
        <f>SUMIF('1.3.2.1'!$F$5:$F$100,'1.3.2'!$D44,'1.3.2.1'!$U$5:$U$100)</f>
        <v>0</v>
      </c>
      <c r="L44" s="115">
        <f>SUMIF('1.3.2.2'!$F$5:$F$100,'1.3.2'!$D44,'1.3.2.2'!$T$5:$T$100)</f>
        <v>0</v>
      </c>
      <c r="M44" s="116">
        <f t="shared" si="4"/>
        <v>0</v>
      </c>
      <c r="N44" s="117" t="e">
        <f t="shared" si="2"/>
        <v>#DIV/0!</v>
      </c>
      <c r="O44" s="118" t="e">
        <f t="shared" si="5"/>
        <v>#DIV/0!</v>
      </c>
      <c r="Q44" s="106" t="e">
        <f>IF($N44&lt;RW_Pumpen!$B$1,RW_Pumpen!$B$2,IF($N44&gt;RW_Pumpen!$D$1,RW_Pumpen!$D$2,RW_Pumpen!$C$2))</f>
        <v>#DIV/0!</v>
      </c>
      <c r="R44" s="106" t="e">
        <f>IF($N44&lt;RW_Pumpen!$B$1,RW_Pumpen!$B$3,IF($N44&gt;RW_Pumpen!$D$1,RW_Pumpen!$D$3,RW_Pumpen!$C$3))</f>
        <v>#DIV/0!</v>
      </c>
      <c r="S44" s="106" t="e">
        <f t="shared" si="6"/>
        <v>#DIV/0!</v>
      </c>
    </row>
    <row r="45" spans="1:19" ht="15" customHeight="1" x14ac:dyDescent="0.25">
      <c r="A45" s="90">
        <v>45</v>
      </c>
      <c r="B45" s="59"/>
      <c r="C45" s="60"/>
      <c r="D45" s="108"/>
      <c r="E45" s="109"/>
      <c r="F45" s="105">
        <f t="array" ref="F45">SUMIF('1.3.2.1'!$F$5:$F$100,'1.3.2'!$D45,'1.3.2.1'!$L$5:$L$100)</f>
        <v>0</v>
      </c>
      <c r="G45" s="105">
        <f>SUMIF('1.3.2.2'!$F$5:$F$100,'1.3.2'!$D45,'1.3.2.2'!$J$5:$J$100)</f>
        <v>0</v>
      </c>
      <c r="H45" s="115">
        <f t="shared" si="3"/>
        <v>0</v>
      </c>
      <c r="I45" s="115">
        <f>SUMIF('1.3.2.1'!$F$5:$F$100,'1.3.2'!$D45,'1.3.2.1'!$T$5:$T$100)</f>
        <v>0</v>
      </c>
      <c r="J45" s="115">
        <f>SUMIF('1.3.2.2'!$F$5:$F$100,'1.3.2'!$D45,'1.3.2.2'!$S$5:$S$100)</f>
        <v>0</v>
      </c>
      <c r="K45" s="115">
        <f>SUMIF('1.3.2.1'!$F$5:$F$100,'1.3.2'!$D45,'1.3.2.1'!$U$5:$U$100)</f>
        <v>0</v>
      </c>
      <c r="L45" s="115">
        <f>SUMIF('1.3.2.2'!$F$5:$F$100,'1.3.2'!$D45,'1.3.2.2'!$T$5:$T$100)</f>
        <v>0</v>
      </c>
      <c r="M45" s="116">
        <f t="shared" si="4"/>
        <v>0</v>
      </c>
      <c r="N45" s="117" t="e">
        <f t="shared" si="2"/>
        <v>#DIV/0!</v>
      </c>
      <c r="O45" s="118" t="e">
        <f t="shared" si="5"/>
        <v>#DIV/0!</v>
      </c>
      <c r="Q45" s="106" t="e">
        <f>IF($N45&lt;RW_Pumpen!$B$1,RW_Pumpen!$B$2,IF($N45&gt;RW_Pumpen!$D$1,RW_Pumpen!$D$2,RW_Pumpen!$C$2))</f>
        <v>#DIV/0!</v>
      </c>
      <c r="R45" s="106" t="e">
        <f>IF($N45&lt;RW_Pumpen!$B$1,RW_Pumpen!$B$3,IF($N45&gt;RW_Pumpen!$D$1,RW_Pumpen!$D$3,RW_Pumpen!$C$3))</f>
        <v>#DIV/0!</v>
      </c>
      <c r="S45" s="106" t="e">
        <f t="shared" si="6"/>
        <v>#DIV/0!</v>
      </c>
    </row>
    <row r="46" spans="1:19" ht="15" customHeight="1" x14ac:dyDescent="0.25">
      <c r="A46" s="90">
        <v>46</v>
      </c>
      <c r="B46" s="59"/>
      <c r="C46" s="60"/>
      <c r="D46" s="108"/>
      <c r="E46" s="109"/>
      <c r="F46" s="105">
        <f t="array" ref="F46">SUMIF('1.3.2.1'!$F$5:$F$100,'1.3.2'!$D46,'1.3.2.1'!$L$5:$L$100)</f>
        <v>0</v>
      </c>
      <c r="G46" s="105">
        <f>SUMIF('1.3.2.2'!$F$5:$F$100,'1.3.2'!$D46,'1.3.2.2'!$J$5:$J$100)</f>
        <v>0</v>
      </c>
      <c r="H46" s="115">
        <f t="shared" si="3"/>
        <v>0</v>
      </c>
      <c r="I46" s="115">
        <f>SUMIF('1.3.2.1'!$F$5:$F$100,'1.3.2'!$D46,'1.3.2.1'!$T$5:$T$100)</f>
        <v>0</v>
      </c>
      <c r="J46" s="115">
        <f>SUMIF('1.3.2.2'!$F$5:$F$100,'1.3.2'!$D46,'1.3.2.2'!$S$5:$S$100)</f>
        <v>0</v>
      </c>
      <c r="K46" s="115">
        <f>SUMIF('1.3.2.1'!$F$5:$F$100,'1.3.2'!$D46,'1.3.2.1'!$U$5:$U$100)</f>
        <v>0</v>
      </c>
      <c r="L46" s="115">
        <f>SUMIF('1.3.2.2'!$F$5:$F$100,'1.3.2'!$D46,'1.3.2.2'!$T$5:$T$100)</f>
        <v>0</v>
      </c>
      <c r="M46" s="116">
        <f t="shared" si="4"/>
        <v>0</v>
      </c>
      <c r="N46" s="117" t="e">
        <f t="shared" si="2"/>
        <v>#DIV/0!</v>
      </c>
      <c r="O46" s="118" t="e">
        <f t="shared" si="5"/>
        <v>#DIV/0!</v>
      </c>
      <c r="Q46" s="106" t="e">
        <f>IF($N46&lt;RW_Pumpen!$B$1,RW_Pumpen!$B$2,IF($N46&gt;RW_Pumpen!$D$1,RW_Pumpen!$D$2,RW_Pumpen!$C$2))</f>
        <v>#DIV/0!</v>
      </c>
      <c r="R46" s="106" t="e">
        <f>IF($N46&lt;RW_Pumpen!$B$1,RW_Pumpen!$B$3,IF($N46&gt;RW_Pumpen!$D$1,RW_Pumpen!$D$3,RW_Pumpen!$C$3))</f>
        <v>#DIV/0!</v>
      </c>
      <c r="S46" s="106" t="e">
        <f t="shared" si="6"/>
        <v>#DIV/0!</v>
      </c>
    </row>
    <row r="47" spans="1:19" ht="15" customHeight="1" x14ac:dyDescent="0.25">
      <c r="A47" s="90">
        <v>47</v>
      </c>
      <c r="B47" s="59"/>
      <c r="C47" s="60"/>
      <c r="D47" s="108"/>
      <c r="E47" s="109"/>
      <c r="F47" s="105">
        <f t="array" ref="F47">SUMIF('1.3.2.1'!$F$5:$F$100,'1.3.2'!$D47,'1.3.2.1'!$L$5:$L$100)</f>
        <v>0</v>
      </c>
      <c r="G47" s="105">
        <f>SUMIF('1.3.2.2'!$F$5:$F$100,'1.3.2'!$D47,'1.3.2.2'!$J$5:$J$100)</f>
        <v>0</v>
      </c>
      <c r="H47" s="115">
        <f t="shared" si="3"/>
        <v>0</v>
      </c>
      <c r="I47" s="115">
        <f>SUMIF('1.3.2.1'!$F$5:$F$100,'1.3.2'!$D47,'1.3.2.1'!$T$5:$T$100)</f>
        <v>0</v>
      </c>
      <c r="J47" s="115">
        <f>SUMIF('1.3.2.2'!$F$5:$F$100,'1.3.2'!$D47,'1.3.2.2'!$S$5:$S$100)</f>
        <v>0</v>
      </c>
      <c r="K47" s="115">
        <f>SUMIF('1.3.2.1'!$F$5:$F$100,'1.3.2'!$D47,'1.3.2.1'!$U$5:$U$100)</f>
        <v>0</v>
      </c>
      <c r="L47" s="115">
        <f>SUMIF('1.3.2.2'!$F$5:$F$100,'1.3.2'!$D47,'1.3.2.2'!$T$5:$T$100)</f>
        <v>0</v>
      </c>
      <c r="M47" s="116">
        <f t="shared" si="4"/>
        <v>0</v>
      </c>
      <c r="N47" s="117" t="e">
        <f t="shared" si="2"/>
        <v>#DIV/0!</v>
      </c>
      <c r="O47" s="118" t="e">
        <f t="shared" si="5"/>
        <v>#DIV/0!</v>
      </c>
      <c r="Q47" s="106" t="e">
        <f>IF($N47&lt;RW_Pumpen!$B$1,RW_Pumpen!$B$2,IF($N47&gt;RW_Pumpen!$D$1,RW_Pumpen!$D$2,RW_Pumpen!$C$2))</f>
        <v>#DIV/0!</v>
      </c>
      <c r="R47" s="106" t="e">
        <f>IF($N47&lt;RW_Pumpen!$B$1,RW_Pumpen!$B$3,IF($N47&gt;RW_Pumpen!$D$1,RW_Pumpen!$D$3,RW_Pumpen!$C$3))</f>
        <v>#DIV/0!</v>
      </c>
      <c r="S47" s="106" t="e">
        <f t="shared" si="6"/>
        <v>#DIV/0!</v>
      </c>
    </row>
    <row r="48" spans="1:19" ht="15" customHeight="1" x14ac:dyDescent="0.25">
      <c r="A48" s="90">
        <v>48</v>
      </c>
      <c r="B48" s="59"/>
      <c r="C48" s="60"/>
      <c r="D48" s="108"/>
      <c r="E48" s="109"/>
      <c r="F48" s="105">
        <f t="array" ref="F48">SUMIF('1.3.2.1'!$F$5:$F$100,'1.3.2'!$D48,'1.3.2.1'!$L$5:$L$100)</f>
        <v>0</v>
      </c>
      <c r="G48" s="105">
        <f>SUMIF('1.3.2.2'!$F$5:$F$100,'1.3.2'!$D48,'1.3.2.2'!$J$5:$J$100)</f>
        <v>0</v>
      </c>
      <c r="H48" s="115">
        <f t="shared" si="3"/>
        <v>0</v>
      </c>
      <c r="I48" s="115">
        <f>SUMIF('1.3.2.1'!$F$5:$F$100,'1.3.2'!$D48,'1.3.2.1'!$T$5:$T$100)</f>
        <v>0</v>
      </c>
      <c r="J48" s="115">
        <f>SUMIF('1.3.2.2'!$F$5:$F$100,'1.3.2'!$D48,'1.3.2.2'!$S$5:$S$100)</f>
        <v>0</v>
      </c>
      <c r="K48" s="115">
        <f>SUMIF('1.3.2.1'!$F$5:$F$100,'1.3.2'!$D48,'1.3.2.1'!$U$5:$U$100)</f>
        <v>0</v>
      </c>
      <c r="L48" s="115">
        <f>SUMIF('1.3.2.2'!$F$5:$F$100,'1.3.2'!$D48,'1.3.2.2'!$T$5:$T$100)</f>
        <v>0</v>
      </c>
      <c r="M48" s="116">
        <f t="shared" si="4"/>
        <v>0</v>
      </c>
      <c r="N48" s="117" t="e">
        <f t="shared" si="2"/>
        <v>#DIV/0!</v>
      </c>
      <c r="O48" s="118" t="e">
        <f t="shared" si="5"/>
        <v>#DIV/0!</v>
      </c>
      <c r="Q48" s="106" t="e">
        <f>IF($N48&lt;RW_Pumpen!$B$1,RW_Pumpen!$B$2,IF($N48&gt;RW_Pumpen!$D$1,RW_Pumpen!$D$2,RW_Pumpen!$C$2))</f>
        <v>#DIV/0!</v>
      </c>
      <c r="R48" s="106" t="e">
        <f>IF($N48&lt;RW_Pumpen!$B$1,RW_Pumpen!$B$3,IF($N48&gt;RW_Pumpen!$D$1,RW_Pumpen!$D$3,RW_Pumpen!$C$3))</f>
        <v>#DIV/0!</v>
      </c>
      <c r="S48" s="106" t="e">
        <f t="shared" si="6"/>
        <v>#DIV/0!</v>
      </c>
    </row>
    <row r="49" spans="1:19" ht="15" customHeight="1" x14ac:dyDescent="0.25">
      <c r="A49" s="90">
        <v>49</v>
      </c>
      <c r="B49" s="59"/>
      <c r="C49" s="60"/>
      <c r="D49" s="108"/>
      <c r="E49" s="109"/>
      <c r="F49" s="105">
        <f t="array" ref="F49">SUMIF('1.3.2.1'!$F$5:$F$100,'1.3.2'!$D49,'1.3.2.1'!$L$5:$L$100)</f>
        <v>0</v>
      </c>
      <c r="G49" s="105">
        <f>SUMIF('1.3.2.2'!$F$5:$F$100,'1.3.2'!$D49,'1.3.2.2'!$J$5:$J$100)</f>
        <v>0</v>
      </c>
      <c r="H49" s="115">
        <f t="shared" si="3"/>
        <v>0</v>
      </c>
      <c r="I49" s="115">
        <f>SUMIF('1.3.2.1'!$F$5:$F$100,'1.3.2'!$D49,'1.3.2.1'!$T$5:$T$100)</f>
        <v>0</v>
      </c>
      <c r="J49" s="115">
        <f>SUMIF('1.3.2.2'!$F$5:$F$100,'1.3.2'!$D49,'1.3.2.2'!$S$5:$S$100)</f>
        <v>0</v>
      </c>
      <c r="K49" s="115">
        <f>SUMIF('1.3.2.1'!$F$5:$F$100,'1.3.2'!$D49,'1.3.2.1'!$U$5:$U$100)</f>
        <v>0</v>
      </c>
      <c r="L49" s="115">
        <f>SUMIF('1.3.2.2'!$F$5:$F$100,'1.3.2'!$D49,'1.3.2.2'!$T$5:$T$100)</f>
        <v>0</v>
      </c>
      <c r="M49" s="116">
        <f t="shared" si="4"/>
        <v>0</v>
      </c>
      <c r="N49" s="117" t="e">
        <f t="shared" si="2"/>
        <v>#DIV/0!</v>
      </c>
      <c r="O49" s="118" t="e">
        <f t="shared" si="5"/>
        <v>#DIV/0!</v>
      </c>
      <c r="Q49" s="106" t="e">
        <f>IF($N49&lt;RW_Pumpen!$B$1,RW_Pumpen!$B$2,IF($N49&gt;RW_Pumpen!$D$1,RW_Pumpen!$D$2,RW_Pumpen!$C$2))</f>
        <v>#DIV/0!</v>
      </c>
      <c r="R49" s="106" t="e">
        <f>IF($N49&lt;RW_Pumpen!$B$1,RW_Pumpen!$B$3,IF($N49&gt;RW_Pumpen!$D$1,RW_Pumpen!$D$3,RW_Pumpen!$C$3))</f>
        <v>#DIV/0!</v>
      </c>
      <c r="S49" s="106" t="e">
        <f t="shared" si="6"/>
        <v>#DIV/0!</v>
      </c>
    </row>
    <row r="50" spans="1:19" ht="15" customHeight="1" x14ac:dyDescent="0.25">
      <c r="A50" s="90">
        <v>50</v>
      </c>
      <c r="B50" s="59"/>
      <c r="C50" s="60"/>
      <c r="D50" s="108"/>
      <c r="E50" s="109"/>
      <c r="F50" s="105">
        <f t="array" ref="F50">SUMIF('1.3.2.1'!$F$5:$F$100,'1.3.2'!$D50,'1.3.2.1'!$L$5:$L$100)</f>
        <v>0</v>
      </c>
      <c r="G50" s="105">
        <f>SUMIF('1.3.2.2'!$F$5:$F$100,'1.3.2'!$D50,'1.3.2.2'!$J$5:$J$100)</f>
        <v>0</v>
      </c>
      <c r="H50" s="115">
        <f t="shared" si="3"/>
        <v>0</v>
      </c>
      <c r="I50" s="115">
        <f>SUMIF('1.3.2.1'!$F$5:$F$100,'1.3.2'!$D50,'1.3.2.1'!$T$5:$T$100)</f>
        <v>0</v>
      </c>
      <c r="J50" s="115">
        <f>SUMIF('1.3.2.2'!$F$5:$F$100,'1.3.2'!$D50,'1.3.2.2'!$S$5:$S$100)</f>
        <v>0</v>
      </c>
      <c r="K50" s="115">
        <f>SUMIF('1.3.2.1'!$F$5:$F$100,'1.3.2'!$D50,'1.3.2.1'!$U$5:$U$100)</f>
        <v>0</v>
      </c>
      <c r="L50" s="115">
        <f>SUMIF('1.3.2.2'!$F$5:$F$100,'1.3.2'!$D50,'1.3.2.2'!$T$5:$T$100)</f>
        <v>0</v>
      </c>
      <c r="M50" s="116">
        <f t="shared" si="4"/>
        <v>0</v>
      </c>
      <c r="N50" s="117" t="e">
        <f t="shared" si="2"/>
        <v>#DIV/0!</v>
      </c>
      <c r="O50" s="118" t="e">
        <f t="shared" si="5"/>
        <v>#DIV/0!</v>
      </c>
      <c r="Q50" s="106" t="e">
        <f>IF($N50&lt;RW_Pumpen!$B$1,RW_Pumpen!$B$2,IF($N50&gt;RW_Pumpen!$D$1,RW_Pumpen!$D$2,RW_Pumpen!$C$2))</f>
        <v>#DIV/0!</v>
      </c>
      <c r="R50" s="106" t="e">
        <f>IF($N50&lt;RW_Pumpen!$B$1,RW_Pumpen!$B$3,IF($N50&gt;RW_Pumpen!$D$1,RW_Pumpen!$D$3,RW_Pumpen!$C$3))</f>
        <v>#DIV/0!</v>
      </c>
      <c r="S50" s="106" t="e">
        <f t="shared" si="6"/>
        <v>#DIV/0!</v>
      </c>
    </row>
    <row r="51" spans="1:19" ht="15" customHeight="1" x14ac:dyDescent="0.25">
      <c r="A51" s="90">
        <v>51</v>
      </c>
      <c r="B51" s="59"/>
      <c r="C51" s="60"/>
      <c r="D51" s="108"/>
      <c r="E51" s="109"/>
      <c r="F51" s="105">
        <f t="array" ref="F51">SUMIF('1.3.2.1'!$F$5:$F$100,'1.3.2'!$D51,'1.3.2.1'!$L$5:$L$100)</f>
        <v>0</v>
      </c>
      <c r="G51" s="105">
        <f>SUMIF('1.3.2.2'!$F$5:$F$100,'1.3.2'!$D51,'1.3.2.2'!$J$5:$J$100)</f>
        <v>0</v>
      </c>
      <c r="H51" s="115">
        <f t="shared" si="3"/>
        <v>0</v>
      </c>
      <c r="I51" s="115">
        <f>SUMIF('1.3.2.1'!$F$5:$F$100,'1.3.2'!$D51,'1.3.2.1'!$T$5:$T$100)</f>
        <v>0</v>
      </c>
      <c r="J51" s="115">
        <f>SUMIF('1.3.2.2'!$F$5:$F$100,'1.3.2'!$D51,'1.3.2.2'!$S$5:$S$100)</f>
        <v>0</v>
      </c>
      <c r="K51" s="115">
        <f>SUMIF('1.3.2.1'!$F$5:$F$100,'1.3.2'!$D51,'1.3.2.1'!$U$5:$U$100)</f>
        <v>0</v>
      </c>
      <c r="L51" s="115">
        <f>SUMIF('1.3.2.2'!$F$5:$F$100,'1.3.2'!$D51,'1.3.2.2'!$T$5:$T$100)</f>
        <v>0</v>
      </c>
      <c r="M51" s="116">
        <f t="shared" si="4"/>
        <v>0</v>
      </c>
      <c r="N51" s="117" t="e">
        <f t="shared" si="2"/>
        <v>#DIV/0!</v>
      </c>
      <c r="O51" s="118" t="e">
        <f t="shared" si="5"/>
        <v>#DIV/0!</v>
      </c>
      <c r="Q51" s="106" t="e">
        <f>IF($N51&lt;RW_Pumpen!$B$1,RW_Pumpen!$B$2,IF($N51&gt;RW_Pumpen!$D$1,RW_Pumpen!$D$2,RW_Pumpen!$C$2))</f>
        <v>#DIV/0!</v>
      </c>
      <c r="R51" s="106" t="e">
        <f>IF($N51&lt;RW_Pumpen!$B$1,RW_Pumpen!$B$3,IF($N51&gt;RW_Pumpen!$D$1,RW_Pumpen!$D$3,RW_Pumpen!$C$3))</f>
        <v>#DIV/0!</v>
      </c>
      <c r="S51" s="106" t="e">
        <f t="shared" si="6"/>
        <v>#DIV/0!</v>
      </c>
    </row>
    <row r="52" spans="1:19" ht="15" customHeight="1" x14ac:dyDescent="0.25">
      <c r="A52" s="90">
        <v>52</v>
      </c>
      <c r="B52" s="59"/>
      <c r="C52" s="60"/>
      <c r="D52" s="108"/>
      <c r="E52" s="109"/>
      <c r="F52" s="105">
        <f t="array" ref="F52">SUMIF('1.3.2.1'!$F$5:$F$100,'1.3.2'!$D52,'1.3.2.1'!$L$5:$L$100)</f>
        <v>0</v>
      </c>
      <c r="G52" s="105">
        <f>SUMIF('1.3.2.2'!$F$5:$F$100,'1.3.2'!$D52,'1.3.2.2'!$J$5:$J$100)</f>
        <v>0</v>
      </c>
      <c r="H52" s="115">
        <f t="shared" si="3"/>
        <v>0</v>
      </c>
      <c r="I52" s="115">
        <f>SUMIF('1.3.2.1'!$F$5:$F$100,'1.3.2'!$D52,'1.3.2.1'!$T$5:$T$100)</f>
        <v>0</v>
      </c>
      <c r="J52" s="115">
        <f>SUMIF('1.3.2.2'!$F$5:$F$100,'1.3.2'!$D52,'1.3.2.2'!$S$5:$S$100)</f>
        <v>0</v>
      </c>
      <c r="K52" s="115">
        <f>SUMIF('1.3.2.1'!$F$5:$F$100,'1.3.2'!$D52,'1.3.2.1'!$U$5:$U$100)</f>
        <v>0</v>
      </c>
      <c r="L52" s="115">
        <f>SUMIF('1.3.2.2'!$F$5:$F$100,'1.3.2'!$D52,'1.3.2.2'!$T$5:$T$100)</f>
        <v>0</v>
      </c>
      <c r="M52" s="116">
        <f t="shared" si="4"/>
        <v>0</v>
      </c>
      <c r="N52" s="117" t="e">
        <f t="shared" si="2"/>
        <v>#DIV/0!</v>
      </c>
      <c r="O52" s="118" t="e">
        <f t="shared" si="5"/>
        <v>#DIV/0!</v>
      </c>
      <c r="Q52" s="106" t="e">
        <f>IF($N52&lt;RW_Pumpen!$B$1,RW_Pumpen!$B$2,IF($N52&gt;RW_Pumpen!$D$1,RW_Pumpen!$D$2,RW_Pumpen!$C$2))</f>
        <v>#DIV/0!</v>
      </c>
      <c r="R52" s="106" t="e">
        <f>IF($N52&lt;RW_Pumpen!$B$1,RW_Pumpen!$B$3,IF($N52&gt;RW_Pumpen!$D$1,RW_Pumpen!$D$3,RW_Pumpen!$C$3))</f>
        <v>#DIV/0!</v>
      </c>
      <c r="S52" s="106" t="e">
        <f t="shared" si="6"/>
        <v>#DIV/0!</v>
      </c>
    </row>
    <row r="53" spans="1:19" ht="15" customHeight="1" x14ac:dyDescent="0.25">
      <c r="A53" s="90">
        <v>53</v>
      </c>
      <c r="B53" s="59"/>
      <c r="C53" s="60"/>
      <c r="D53" s="108"/>
      <c r="E53" s="109"/>
      <c r="F53" s="105">
        <f t="array" ref="F53">SUMIF('1.3.2.1'!$F$5:$F$100,'1.3.2'!$D53,'1.3.2.1'!$L$5:$L$100)</f>
        <v>0</v>
      </c>
      <c r="G53" s="105">
        <f>SUMIF('1.3.2.2'!$F$5:$F$100,'1.3.2'!$D53,'1.3.2.2'!$J$5:$J$100)</f>
        <v>0</v>
      </c>
      <c r="H53" s="115">
        <f t="shared" si="3"/>
        <v>0</v>
      </c>
      <c r="I53" s="115">
        <f>SUMIF('1.3.2.1'!$F$5:$F$100,'1.3.2'!$D53,'1.3.2.1'!$T$5:$T$100)</f>
        <v>0</v>
      </c>
      <c r="J53" s="115">
        <f>SUMIF('1.3.2.2'!$F$5:$F$100,'1.3.2'!$D53,'1.3.2.2'!$S$5:$S$100)</f>
        <v>0</v>
      </c>
      <c r="K53" s="115">
        <f>SUMIF('1.3.2.1'!$F$5:$F$100,'1.3.2'!$D53,'1.3.2.1'!$U$5:$U$100)</f>
        <v>0</v>
      </c>
      <c r="L53" s="115">
        <f>SUMIF('1.3.2.2'!$F$5:$F$100,'1.3.2'!$D53,'1.3.2.2'!$T$5:$T$100)</f>
        <v>0</v>
      </c>
      <c r="M53" s="116">
        <f t="shared" si="4"/>
        <v>0</v>
      </c>
      <c r="N53" s="117" t="e">
        <f t="shared" si="2"/>
        <v>#DIV/0!</v>
      </c>
      <c r="O53" s="118" t="e">
        <f t="shared" si="5"/>
        <v>#DIV/0!</v>
      </c>
      <c r="Q53" s="106" t="e">
        <f>IF($N53&lt;RW_Pumpen!$B$1,RW_Pumpen!$B$2,IF($N53&gt;RW_Pumpen!$D$1,RW_Pumpen!$D$2,RW_Pumpen!$C$2))</f>
        <v>#DIV/0!</v>
      </c>
      <c r="R53" s="106" t="e">
        <f>IF($N53&lt;RW_Pumpen!$B$1,RW_Pumpen!$B$3,IF($N53&gt;RW_Pumpen!$D$1,RW_Pumpen!$D$3,RW_Pumpen!$C$3))</f>
        <v>#DIV/0!</v>
      </c>
      <c r="S53" s="106" t="e">
        <f t="shared" si="6"/>
        <v>#DIV/0!</v>
      </c>
    </row>
    <row r="54" spans="1:19" ht="15" customHeight="1" x14ac:dyDescent="0.25">
      <c r="A54" s="90">
        <v>54</v>
      </c>
      <c r="B54" s="59"/>
      <c r="C54" s="60"/>
      <c r="D54" s="108"/>
      <c r="E54" s="109"/>
      <c r="F54" s="105">
        <f t="array" ref="F54">SUMIF('1.3.2.1'!$F$5:$F$100,'1.3.2'!$D54,'1.3.2.1'!$L$5:$L$100)</f>
        <v>0</v>
      </c>
      <c r="G54" s="105">
        <f>SUMIF('1.3.2.2'!$F$5:$F$100,'1.3.2'!$D54,'1.3.2.2'!$J$5:$J$100)</f>
        <v>0</v>
      </c>
      <c r="H54" s="115">
        <f t="shared" si="3"/>
        <v>0</v>
      </c>
      <c r="I54" s="115">
        <f>SUMIF('1.3.2.1'!$F$5:$F$100,'1.3.2'!$D54,'1.3.2.1'!$T$5:$T$100)</f>
        <v>0</v>
      </c>
      <c r="J54" s="115">
        <f>SUMIF('1.3.2.2'!$F$5:$F$100,'1.3.2'!$D54,'1.3.2.2'!$S$5:$S$100)</f>
        <v>0</v>
      </c>
      <c r="K54" s="115">
        <f>SUMIF('1.3.2.1'!$F$5:$F$100,'1.3.2'!$D54,'1.3.2.1'!$U$5:$U$100)</f>
        <v>0</v>
      </c>
      <c r="L54" s="115">
        <f>SUMIF('1.3.2.2'!$F$5:$F$100,'1.3.2'!$D54,'1.3.2.2'!$T$5:$T$100)</f>
        <v>0</v>
      </c>
      <c r="M54" s="116">
        <f t="shared" si="4"/>
        <v>0</v>
      </c>
      <c r="N54" s="117" t="e">
        <f t="shared" si="2"/>
        <v>#DIV/0!</v>
      </c>
      <c r="O54" s="118" t="e">
        <f t="shared" si="5"/>
        <v>#DIV/0!</v>
      </c>
      <c r="Q54" s="106" t="e">
        <f>IF($N54&lt;RW_Pumpen!$B$1,RW_Pumpen!$B$2,IF($N54&gt;RW_Pumpen!$D$1,RW_Pumpen!$D$2,RW_Pumpen!$C$2))</f>
        <v>#DIV/0!</v>
      </c>
      <c r="R54" s="106" t="e">
        <f>IF($N54&lt;RW_Pumpen!$B$1,RW_Pumpen!$B$3,IF($N54&gt;RW_Pumpen!$D$1,RW_Pumpen!$D$3,RW_Pumpen!$C$3))</f>
        <v>#DIV/0!</v>
      </c>
      <c r="S54" s="106" t="e">
        <f t="shared" si="6"/>
        <v>#DIV/0!</v>
      </c>
    </row>
    <row r="55" spans="1:19" ht="15" customHeight="1" x14ac:dyDescent="0.25">
      <c r="A55" s="90">
        <v>55</v>
      </c>
      <c r="B55" s="59"/>
      <c r="C55" s="60"/>
      <c r="D55" s="108"/>
      <c r="E55" s="109"/>
      <c r="F55" s="105">
        <f t="array" ref="F55">SUMIF('1.3.2.1'!$F$5:$F$100,'1.3.2'!$D55,'1.3.2.1'!$L$5:$L$100)</f>
        <v>0</v>
      </c>
      <c r="G55" s="105">
        <f>SUMIF('1.3.2.2'!$F$5:$F$100,'1.3.2'!$D55,'1.3.2.2'!$J$5:$J$100)</f>
        <v>0</v>
      </c>
      <c r="H55" s="115">
        <f t="shared" si="3"/>
        <v>0</v>
      </c>
      <c r="I55" s="115">
        <f>SUMIF('1.3.2.1'!$F$5:$F$100,'1.3.2'!$D55,'1.3.2.1'!$T$5:$T$100)</f>
        <v>0</v>
      </c>
      <c r="J55" s="115">
        <f>SUMIF('1.3.2.2'!$F$5:$F$100,'1.3.2'!$D55,'1.3.2.2'!$S$5:$S$100)</f>
        <v>0</v>
      </c>
      <c r="K55" s="115">
        <f>SUMIF('1.3.2.1'!$F$5:$F$100,'1.3.2'!$D55,'1.3.2.1'!$U$5:$U$100)</f>
        <v>0</v>
      </c>
      <c r="L55" s="115">
        <f>SUMIF('1.3.2.2'!$F$5:$F$100,'1.3.2'!$D55,'1.3.2.2'!$T$5:$T$100)</f>
        <v>0</v>
      </c>
      <c r="M55" s="116">
        <f t="shared" si="4"/>
        <v>0</v>
      </c>
      <c r="N55" s="117" t="e">
        <f t="shared" si="2"/>
        <v>#DIV/0!</v>
      </c>
      <c r="O55" s="118" t="e">
        <f t="shared" si="5"/>
        <v>#DIV/0!</v>
      </c>
      <c r="Q55" s="106" t="e">
        <f>IF($N55&lt;RW_Pumpen!$B$1,RW_Pumpen!$B$2,IF($N55&gt;RW_Pumpen!$D$1,RW_Pumpen!$D$2,RW_Pumpen!$C$2))</f>
        <v>#DIV/0!</v>
      </c>
      <c r="R55" s="106" t="e">
        <f>IF($N55&lt;RW_Pumpen!$B$1,RW_Pumpen!$B$3,IF($N55&gt;RW_Pumpen!$D$1,RW_Pumpen!$D$3,RW_Pumpen!$C$3))</f>
        <v>#DIV/0!</v>
      </c>
      <c r="S55" s="106" t="e">
        <f t="shared" si="6"/>
        <v>#DIV/0!</v>
      </c>
    </row>
    <row r="56" spans="1:19" ht="15" customHeight="1" x14ac:dyDescent="0.25">
      <c r="A56" s="90">
        <v>56</v>
      </c>
      <c r="B56" s="59"/>
      <c r="C56" s="60"/>
      <c r="D56" s="108"/>
      <c r="E56" s="109"/>
      <c r="F56" s="105">
        <f t="array" ref="F56">SUMIF('1.3.2.1'!$F$5:$F$100,'1.3.2'!$D56,'1.3.2.1'!$L$5:$L$100)</f>
        <v>0</v>
      </c>
      <c r="G56" s="105">
        <f>SUMIF('1.3.2.2'!$F$5:$F$100,'1.3.2'!$D56,'1.3.2.2'!$J$5:$J$100)</f>
        <v>0</v>
      </c>
      <c r="H56" s="115">
        <f t="shared" si="3"/>
        <v>0</v>
      </c>
      <c r="I56" s="115">
        <f>SUMIF('1.3.2.1'!$F$5:$F$100,'1.3.2'!$D56,'1.3.2.1'!$T$5:$T$100)</f>
        <v>0</v>
      </c>
      <c r="J56" s="115">
        <f>SUMIF('1.3.2.2'!$F$5:$F$100,'1.3.2'!$D56,'1.3.2.2'!$S$5:$S$100)</f>
        <v>0</v>
      </c>
      <c r="K56" s="115">
        <f>SUMIF('1.3.2.1'!$F$5:$F$100,'1.3.2'!$D56,'1.3.2.1'!$U$5:$U$100)</f>
        <v>0</v>
      </c>
      <c r="L56" s="115">
        <f>SUMIF('1.3.2.2'!$F$5:$F$100,'1.3.2'!$D56,'1.3.2.2'!$T$5:$T$100)</f>
        <v>0</v>
      </c>
      <c r="M56" s="116">
        <f t="shared" si="4"/>
        <v>0</v>
      </c>
      <c r="N56" s="117" t="e">
        <f t="shared" si="2"/>
        <v>#DIV/0!</v>
      </c>
      <c r="O56" s="118" t="e">
        <f t="shared" si="5"/>
        <v>#DIV/0!</v>
      </c>
      <c r="Q56" s="106" t="e">
        <f>IF($N56&lt;RW_Pumpen!$B$1,RW_Pumpen!$B$2,IF($N56&gt;RW_Pumpen!$D$1,RW_Pumpen!$D$2,RW_Pumpen!$C$2))</f>
        <v>#DIV/0!</v>
      </c>
      <c r="R56" s="106" t="e">
        <f>IF($N56&lt;RW_Pumpen!$B$1,RW_Pumpen!$B$3,IF($N56&gt;RW_Pumpen!$D$1,RW_Pumpen!$D$3,RW_Pumpen!$C$3))</f>
        <v>#DIV/0!</v>
      </c>
      <c r="S56" s="106" t="e">
        <f t="shared" si="6"/>
        <v>#DIV/0!</v>
      </c>
    </row>
    <row r="57" spans="1:19" ht="15" customHeight="1" x14ac:dyDescent="0.25">
      <c r="A57" s="90">
        <v>57</v>
      </c>
      <c r="B57" s="59"/>
      <c r="C57" s="60"/>
      <c r="D57" s="108"/>
      <c r="E57" s="109"/>
      <c r="F57" s="105">
        <f t="array" ref="F57">SUMIF('1.3.2.1'!$F$5:$F$100,'1.3.2'!$D57,'1.3.2.1'!$L$5:$L$100)</f>
        <v>0</v>
      </c>
      <c r="G57" s="105">
        <f>SUMIF('1.3.2.2'!$F$5:$F$100,'1.3.2'!$D57,'1.3.2.2'!$J$5:$J$100)</f>
        <v>0</v>
      </c>
      <c r="H57" s="115">
        <f t="shared" si="3"/>
        <v>0</v>
      </c>
      <c r="I57" s="115">
        <f>SUMIF('1.3.2.1'!$F$5:$F$100,'1.3.2'!$D57,'1.3.2.1'!$T$5:$T$100)</f>
        <v>0</v>
      </c>
      <c r="J57" s="115">
        <f>SUMIF('1.3.2.2'!$F$5:$F$100,'1.3.2'!$D57,'1.3.2.2'!$S$5:$S$100)</f>
        <v>0</v>
      </c>
      <c r="K57" s="115">
        <f>SUMIF('1.3.2.1'!$F$5:$F$100,'1.3.2'!$D57,'1.3.2.1'!$U$5:$U$100)</f>
        <v>0</v>
      </c>
      <c r="L57" s="115">
        <f>SUMIF('1.3.2.2'!$F$5:$F$100,'1.3.2'!$D57,'1.3.2.2'!$T$5:$T$100)</f>
        <v>0</v>
      </c>
      <c r="M57" s="116">
        <f t="shared" si="4"/>
        <v>0</v>
      </c>
      <c r="N57" s="117" t="e">
        <f t="shared" si="2"/>
        <v>#DIV/0!</v>
      </c>
      <c r="O57" s="118" t="e">
        <f t="shared" si="5"/>
        <v>#DIV/0!</v>
      </c>
      <c r="Q57" s="106" t="e">
        <f>IF($N57&lt;RW_Pumpen!$B$1,RW_Pumpen!$B$2,IF($N57&gt;RW_Pumpen!$D$1,RW_Pumpen!$D$2,RW_Pumpen!$C$2))</f>
        <v>#DIV/0!</v>
      </c>
      <c r="R57" s="106" t="e">
        <f>IF($N57&lt;RW_Pumpen!$B$1,RW_Pumpen!$B$3,IF($N57&gt;RW_Pumpen!$D$1,RW_Pumpen!$D$3,RW_Pumpen!$C$3))</f>
        <v>#DIV/0!</v>
      </c>
      <c r="S57" s="106" t="e">
        <f t="shared" si="6"/>
        <v>#DIV/0!</v>
      </c>
    </row>
    <row r="58" spans="1:19" ht="15" customHeight="1" x14ac:dyDescent="0.25">
      <c r="A58" s="90">
        <v>58</v>
      </c>
      <c r="B58" s="59"/>
      <c r="C58" s="60"/>
      <c r="D58" s="108"/>
      <c r="E58" s="109"/>
      <c r="F58" s="105">
        <f t="array" ref="F58">SUMIF('1.3.2.1'!$F$5:$F$100,'1.3.2'!$D58,'1.3.2.1'!$L$5:$L$100)</f>
        <v>0</v>
      </c>
      <c r="G58" s="105">
        <f>SUMIF('1.3.2.2'!$F$5:$F$100,'1.3.2'!$D58,'1.3.2.2'!$J$5:$J$100)</f>
        <v>0</v>
      </c>
      <c r="H58" s="115">
        <f t="shared" si="3"/>
        <v>0</v>
      </c>
      <c r="I58" s="115">
        <f>SUMIF('1.3.2.1'!$F$5:$F$100,'1.3.2'!$D58,'1.3.2.1'!$T$5:$T$100)</f>
        <v>0</v>
      </c>
      <c r="J58" s="115">
        <f>SUMIF('1.3.2.2'!$F$5:$F$100,'1.3.2'!$D58,'1.3.2.2'!$S$5:$S$100)</f>
        <v>0</v>
      </c>
      <c r="K58" s="115">
        <f>SUMIF('1.3.2.1'!$F$5:$F$100,'1.3.2'!$D58,'1.3.2.1'!$U$5:$U$100)</f>
        <v>0</v>
      </c>
      <c r="L58" s="115">
        <f>SUMIF('1.3.2.2'!$F$5:$F$100,'1.3.2'!$D58,'1.3.2.2'!$T$5:$T$100)</f>
        <v>0</v>
      </c>
      <c r="M58" s="116">
        <f t="shared" si="4"/>
        <v>0</v>
      </c>
      <c r="N58" s="117" t="e">
        <f t="shared" si="2"/>
        <v>#DIV/0!</v>
      </c>
      <c r="O58" s="118" t="e">
        <f t="shared" si="5"/>
        <v>#DIV/0!</v>
      </c>
      <c r="Q58" s="106" t="e">
        <f>IF($N58&lt;RW_Pumpen!$B$1,RW_Pumpen!$B$2,IF($N58&gt;RW_Pumpen!$D$1,RW_Pumpen!$D$2,RW_Pumpen!$C$2))</f>
        <v>#DIV/0!</v>
      </c>
      <c r="R58" s="106" t="e">
        <f>IF($N58&lt;RW_Pumpen!$B$1,RW_Pumpen!$B$3,IF($N58&gt;RW_Pumpen!$D$1,RW_Pumpen!$D$3,RW_Pumpen!$C$3))</f>
        <v>#DIV/0!</v>
      </c>
      <c r="S58" s="106" t="e">
        <f t="shared" si="6"/>
        <v>#DIV/0!</v>
      </c>
    </row>
    <row r="59" spans="1:19" ht="15" customHeight="1" x14ac:dyDescent="0.25">
      <c r="A59" s="90">
        <v>59</v>
      </c>
      <c r="B59" s="59"/>
      <c r="C59" s="60"/>
      <c r="D59" s="108"/>
      <c r="E59" s="109"/>
      <c r="F59" s="105">
        <f t="array" ref="F59">SUMIF('1.3.2.1'!$F$5:$F$100,'1.3.2'!$D59,'1.3.2.1'!$L$5:$L$100)</f>
        <v>0</v>
      </c>
      <c r="G59" s="105">
        <f>SUMIF('1.3.2.2'!$F$5:$F$100,'1.3.2'!$D59,'1.3.2.2'!$J$5:$J$100)</f>
        <v>0</v>
      </c>
      <c r="H59" s="115">
        <f t="shared" si="3"/>
        <v>0</v>
      </c>
      <c r="I59" s="115">
        <f>SUMIF('1.3.2.1'!$F$5:$F$100,'1.3.2'!$D59,'1.3.2.1'!$T$5:$T$100)</f>
        <v>0</v>
      </c>
      <c r="J59" s="115">
        <f>SUMIF('1.3.2.2'!$F$5:$F$100,'1.3.2'!$D59,'1.3.2.2'!$S$5:$S$100)</f>
        <v>0</v>
      </c>
      <c r="K59" s="115">
        <f>SUMIF('1.3.2.1'!$F$5:$F$100,'1.3.2'!$D59,'1.3.2.1'!$U$5:$U$100)</f>
        <v>0</v>
      </c>
      <c r="L59" s="115">
        <f>SUMIF('1.3.2.2'!$F$5:$F$100,'1.3.2'!$D59,'1.3.2.2'!$T$5:$T$100)</f>
        <v>0</v>
      </c>
      <c r="M59" s="116">
        <f t="shared" si="4"/>
        <v>0</v>
      </c>
      <c r="N59" s="117" t="e">
        <f t="shared" si="2"/>
        <v>#DIV/0!</v>
      </c>
      <c r="O59" s="118" t="e">
        <f t="shared" si="5"/>
        <v>#DIV/0!</v>
      </c>
      <c r="Q59" s="106" t="e">
        <f>IF($N59&lt;RW_Pumpen!$B$1,RW_Pumpen!$B$2,IF($N59&gt;RW_Pumpen!$D$1,RW_Pumpen!$D$2,RW_Pumpen!$C$2))</f>
        <v>#DIV/0!</v>
      </c>
      <c r="R59" s="106" t="e">
        <f>IF($N59&lt;RW_Pumpen!$B$1,RW_Pumpen!$B$3,IF($N59&gt;RW_Pumpen!$D$1,RW_Pumpen!$D$3,RW_Pumpen!$C$3))</f>
        <v>#DIV/0!</v>
      </c>
      <c r="S59" s="106" t="e">
        <f t="shared" si="6"/>
        <v>#DIV/0!</v>
      </c>
    </row>
    <row r="60" spans="1:19" ht="15" customHeight="1" x14ac:dyDescent="0.25">
      <c r="A60" s="90">
        <v>60</v>
      </c>
      <c r="B60" s="59"/>
      <c r="C60" s="60"/>
      <c r="D60" s="108"/>
      <c r="E60" s="109"/>
      <c r="F60" s="105">
        <f t="array" ref="F60">SUMIF('1.3.2.1'!$F$5:$F$100,'1.3.2'!$D60,'1.3.2.1'!$L$5:$L$100)</f>
        <v>0</v>
      </c>
      <c r="G60" s="105">
        <f>SUMIF('1.3.2.2'!$F$5:$F$100,'1.3.2'!$D60,'1.3.2.2'!$J$5:$J$100)</f>
        <v>0</v>
      </c>
      <c r="H60" s="115">
        <f t="shared" si="3"/>
        <v>0</v>
      </c>
      <c r="I60" s="115">
        <f>SUMIF('1.3.2.1'!$F$5:$F$100,'1.3.2'!$D60,'1.3.2.1'!$T$5:$T$100)</f>
        <v>0</v>
      </c>
      <c r="J60" s="115">
        <f>SUMIF('1.3.2.2'!$F$5:$F$100,'1.3.2'!$D60,'1.3.2.2'!$S$5:$S$100)</f>
        <v>0</v>
      </c>
      <c r="K60" s="115">
        <f>SUMIF('1.3.2.1'!$F$5:$F$100,'1.3.2'!$D60,'1.3.2.1'!$U$5:$U$100)</f>
        <v>0</v>
      </c>
      <c r="L60" s="115">
        <f>SUMIF('1.3.2.2'!$F$5:$F$100,'1.3.2'!$D60,'1.3.2.2'!$T$5:$T$100)</f>
        <v>0</v>
      </c>
      <c r="M60" s="116">
        <f t="shared" si="4"/>
        <v>0</v>
      </c>
      <c r="N60" s="117" t="e">
        <f t="shared" si="2"/>
        <v>#DIV/0!</v>
      </c>
      <c r="O60" s="118" t="e">
        <f t="shared" si="5"/>
        <v>#DIV/0!</v>
      </c>
      <c r="Q60" s="106" t="e">
        <f>IF($N60&lt;RW_Pumpen!$B$1,RW_Pumpen!$B$2,IF($N60&gt;RW_Pumpen!$D$1,RW_Pumpen!$D$2,RW_Pumpen!$C$2))</f>
        <v>#DIV/0!</v>
      </c>
      <c r="R60" s="106" t="e">
        <f>IF($N60&lt;RW_Pumpen!$B$1,RW_Pumpen!$B$3,IF($N60&gt;RW_Pumpen!$D$1,RW_Pumpen!$D$3,RW_Pumpen!$C$3))</f>
        <v>#DIV/0!</v>
      </c>
      <c r="S60" s="106" t="e">
        <f t="shared" si="6"/>
        <v>#DIV/0!</v>
      </c>
    </row>
    <row r="61" spans="1:19" ht="15" customHeight="1" x14ac:dyDescent="0.25">
      <c r="A61" s="90">
        <v>61</v>
      </c>
      <c r="B61" s="59"/>
      <c r="C61" s="60"/>
      <c r="D61" s="108"/>
      <c r="E61" s="109"/>
      <c r="F61" s="105">
        <f t="array" ref="F61">SUMIF('1.3.2.1'!$F$5:$F$100,'1.3.2'!$D61,'1.3.2.1'!$L$5:$L$100)</f>
        <v>0</v>
      </c>
      <c r="G61" s="105">
        <f>SUMIF('1.3.2.2'!$F$5:$F$100,'1.3.2'!$D61,'1.3.2.2'!$J$5:$J$100)</f>
        <v>0</v>
      </c>
      <c r="H61" s="115">
        <f t="shared" si="3"/>
        <v>0</v>
      </c>
      <c r="I61" s="115">
        <f>SUMIF('1.3.2.1'!$F$5:$F$100,'1.3.2'!$D61,'1.3.2.1'!$T$5:$T$100)</f>
        <v>0</v>
      </c>
      <c r="J61" s="115">
        <f>SUMIF('1.3.2.2'!$F$5:$F$100,'1.3.2'!$D61,'1.3.2.2'!$S$5:$S$100)</f>
        <v>0</v>
      </c>
      <c r="K61" s="115">
        <f>SUMIF('1.3.2.1'!$F$5:$F$100,'1.3.2'!$D61,'1.3.2.1'!$U$5:$U$100)</f>
        <v>0</v>
      </c>
      <c r="L61" s="115">
        <f>SUMIF('1.3.2.2'!$F$5:$F$100,'1.3.2'!$D61,'1.3.2.2'!$T$5:$T$100)</f>
        <v>0</v>
      </c>
      <c r="M61" s="116">
        <f t="shared" si="4"/>
        <v>0</v>
      </c>
      <c r="N61" s="117" t="e">
        <f t="shared" si="2"/>
        <v>#DIV/0!</v>
      </c>
      <c r="O61" s="118" t="e">
        <f t="shared" si="5"/>
        <v>#DIV/0!</v>
      </c>
      <c r="Q61" s="106" t="e">
        <f>IF($N61&lt;RW_Pumpen!$B$1,RW_Pumpen!$B$2,IF($N61&gt;RW_Pumpen!$D$1,RW_Pumpen!$D$2,RW_Pumpen!$C$2))</f>
        <v>#DIV/0!</v>
      </c>
      <c r="R61" s="106" t="e">
        <f>IF($N61&lt;RW_Pumpen!$B$1,RW_Pumpen!$B$3,IF($N61&gt;RW_Pumpen!$D$1,RW_Pumpen!$D$3,RW_Pumpen!$C$3))</f>
        <v>#DIV/0!</v>
      </c>
      <c r="S61" s="106" t="e">
        <f t="shared" si="6"/>
        <v>#DIV/0!</v>
      </c>
    </row>
    <row r="62" spans="1:19" ht="15" customHeight="1" x14ac:dyDescent="0.25">
      <c r="A62" s="90">
        <v>62</v>
      </c>
      <c r="B62" s="59"/>
      <c r="C62" s="60"/>
      <c r="D62" s="108"/>
      <c r="E62" s="109"/>
      <c r="F62" s="105">
        <f t="array" ref="F62">SUMIF('1.3.2.1'!$F$5:$F$100,'1.3.2'!$D62,'1.3.2.1'!$L$5:$L$100)</f>
        <v>0</v>
      </c>
      <c r="G62" s="105">
        <f>SUMIF('1.3.2.2'!$F$5:$F$100,'1.3.2'!$D62,'1.3.2.2'!$J$5:$J$100)</f>
        <v>0</v>
      </c>
      <c r="H62" s="115">
        <f t="shared" si="3"/>
        <v>0</v>
      </c>
      <c r="I62" s="115">
        <f>SUMIF('1.3.2.1'!$F$5:$F$100,'1.3.2'!$D62,'1.3.2.1'!$T$5:$T$100)</f>
        <v>0</v>
      </c>
      <c r="J62" s="115">
        <f>SUMIF('1.3.2.2'!$F$5:$F$100,'1.3.2'!$D62,'1.3.2.2'!$S$5:$S$100)</f>
        <v>0</v>
      </c>
      <c r="K62" s="115">
        <f>SUMIF('1.3.2.1'!$F$5:$F$100,'1.3.2'!$D62,'1.3.2.1'!$U$5:$U$100)</f>
        <v>0</v>
      </c>
      <c r="L62" s="115">
        <f>SUMIF('1.3.2.2'!$F$5:$F$100,'1.3.2'!$D62,'1.3.2.2'!$T$5:$T$100)</f>
        <v>0</v>
      </c>
      <c r="M62" s="116">
        <f t="shared" si="4"/>
        <v>0</v>
      </c>
      <c r="N62" s="117" t="e">
        <f t="shared" si="2"/>
        <v>#DIV/0!</v>
      </c>
      <c r="O62" s="118" t="e">
        <f t="shared" si="5"/>
        <v>#DIV/0!</v>
      </c>
      <c r="Q62" s="106" t="e">
        <f>IF($N62&lt;RW_Pumpen!$B$1,RW_Pumpen!$B$2,IF($N62&gt;RW_Pumpen!$D$1,RW_Pumpen!$D$2,RW_Pumpen!$C$2))</f>
        <v>#DIV/0!</v>
      </c>
      <c r="R62" s="106" t="e">
        <f>IF($N62&lt;RW_Pumpen!$B$1,RW_Pumpen!$B$3,IF($N62&gt;RW_Pumpen!$D$1,RW_Pumpen!$D$3,RW_Pumpen!$C$3))</f>
        <v>#DIV/0!</v>
      </c>
      <c r="S62" s="106" t="e">
        <f t="shared" si="6"/>
        <v>#DIV/0!</v>
      </c>
    </row>
    <row r="63" spans="1:19" ht="15" customHeight="1" x14ac:dyDescent="0.25">
      <c r="A63" s="90">
        <v>63</v>
      </c>
      <c r="B63" s="59"/>
      <c r="C63" s="60"/>
      <c r="D63" s="108"/>
      <c r="E63" s="109"/>
      <c r="F63" s="105">
        <f t="array" ref="F63">SUMIF('1.3.2.1'!$F$5:$F$100,'1.3.2'!$D63,'1.3.2.1'!$L$5:$L$100)</f>
        <v>0</v>
      </c>
      <c r="G63" s="105">
        <f>SUMIF('1.3.2.2'!$F$5:$F$100,'1.3.2'!$D63,'1.3.2.2'!$J$5:$J$100)</f>
        <v>0</v>
      </c>
      <c r="H63" s="115">
        <f t="shared" si="3"/>
        <v>0</v>
      </c>
      <c r="I63" s="115">
        <f>SUMIF('1.3.2.1'!$F$5:$F$100,'1.3.2'!$D63,'1.3.2.1'!$T$5:$T$100)</f>
        <v>0</v>
      </c>
      <c r="J63" s="115">
        <f>SUMIF('1.3.2.2'!$F$5:$F$100,'1.3.2'!$D63,'1.3.2.2'!$S$5:$S$100)</f>
        <v>0</v>
      </c>
      <c r="K63" s="115">
        <f>SUMIF('1.3.2.1'!$F$5:$F$100,'1.3.2'!$D63,'1.3.2.1'!$U$5:$U$100)</f>
        <v>0</v>
      </c>
      <c r="L63" s="115">
        <f>SUMIF('1.3.2.2'!$F$5:$F$100,'1.3.2'!$D63,'1.3.2.2'!$T$5:$T$100)</f>
        <v>0</v>
      </c>
      <c r="M63" s="116">
        <f t="shared" si="4"/>
        <v>0</v>
      </c>
      <c r="N63" s="117" t="e">
        <f t="shared" si="2"/>
        <v>#DIV/0!</v>
      </c>
      <c r="O63" s="118" t="e">
        <f t="shared" si="5"/>
        <v>#DIV/0!</v>
      </c>
      <c r="Q63" s="106" t="e">
        <f>IF($N63&lt;RW_Pumpen!$B$1,RW_Pumpen!$B$2,IF($N63&gt;RW_Pumpen!$D$1,RW_Pumpen!$D$2,RW_Pumpen!$C$2))</f>
        <v>#DIV/0!</v>
      </c>
      <c r="R63" s="106" t="e">
        <f>IF($N63&lt;RW_Pumpen!$B$1,RW_Pumpen!$B$3,IF($N63&gt;RW_Pumpen!$D$1,RW_Pumpen!$D$3,RW_Pumpen!$C$3))</f>
        <v>#DIV/0!</v>
      </c>
      <c r="S63" s="106" t="e">
        <f t="shared" si="6"/>
        <v>#DIV/0!</v>
      </c>
    </row>
    <row r="64" spans="1:19" ht="15" customHeight="1" x14ac:dyDescent="0.25">
      <c r="A64" s="90">
        <v>64</v>
      </c>
      <c r="B64" s="59"/>
      <c r="C64" s="60"/>
      <c r="D64" s="108"/>
      <c r="E64" s="109"/>
      <c r="F64" s="105">
        <f t="array" ref="F64">SUMIF('1.3.2.1'!$F$5:$F$100,'1.3.2'!$D64,'1.3.2.1'!$L$5:$L$100)</f>
        <v>0</v>
      </c>
      <c r="G64" s="105">
        <f>SUMIF('1.3.2.2'!$F$5:$F$100,'1.3.2'!$D64,'1.3.2.2'!$J$5:$J$100)</f>
        <v>0</v>
      </c>
      <c r="H64" s="115">
        <f t="shared" si="3"/>
        <v>0</v>
      </c>
      <c r="I64" s="115">
        <f>SUMIF('1.3.2.1'!$F$5:$F$100,'1.3.2'!$D64,'1.3.2.1'!$T$5:$T$100)</f>
        <v>0</v>
      </c>
      <c r="J64" s="115">
        <f>SUMIF('1.3.2.2'!$F$5:$F$100,'1.3.2'!$D64,'1.3.2.2'!$S$5:$S$100)</f>
        <v>0</v>
      </c>
      <c r="K64" s="115">
        <f>SUMIF('1.3.2.1'!$F$5:$F$100,'1.3.2'!$D64,'1.3.2.1'!$U$5:$U$100)</f>
        <v>0</v>
      </c>
      <c r="L64" s="115">
        <f>SUMIF('1.3.2.2'!$F$5:$F$100,'1.3.2'!$D64,'1.3.2.2'!$T$5:$T$100)</f>
        <v>0</v>
      </c>
      <c r="M64" s="116">
        <f t="shared" si="4"/>
        <v>0</v>
      </c>
      <c r="N64" s="117" t="e">
        <f t="shared" si="2"/>
        <v>#DIV/0!</v>
      </c>
      <c r="O64" s="118" t="e">
        <f t="shared" si="5"/>
        <v>#DIV/0!</v>
      </c>
      <c r="Q64" s="106" t="e">
        <f>IF($N64&lt;RW_Pumpen!$B$1,RW_Pumpen!$B$2,IF($N64&gt;RW_Pumpen!$D$1,RW_Pumpen!$D$2,RW_Pumpen!$C$2))</f>
        <v>#DIV/0!</v>
      </c>
      <c r="R64" s="106" t="e">
        <f>IF($N64&lt;RW_Pumpen!$B$1,RW_Pumpen!$B$3,IF($N64&gt;RW_Pumpen!$D$1,RW_Pumpen!$D$3,RW_Pumpen!$C$3))</f>
        <v>#DIV/0!</v>
      </c>
      <c r="S64" s="106" t="e">
        <f t="shared" si="6"/>
        <v>#DIV/0!</v>
      </c>
    </row>
    <row r="65" spans="1:19" ht="15" customHeight="1" x14ac:dyDescent="0.25">
      <c r="A65" s="90">
        <v>65</v>
      </c>
      <c r="B65" s="59"/>
      <c r="C65" s="60"/>
      <c r="D65" s="108"/>
      <c r="E65" s="109"/>
      <c r="F65" s="105">
        <f t="array" ref="F65">SUMIF('1.3.2.1'!$F$5:$F$100,'1.3.2'!$D65,'1.3.2.1'!$L$5:$L$100)</f>
        <v>0</v>
      </c>
      <c r="G65" s="105">
        <f>SUMIF('1.3.2.2'!$F$5:$F$100,'1.3.2'!$D65,'1.3.2.2'!$J$5:$J$100)</f>
        <v>0</v>
      </c>
      <c r="H65" s="115">
        <f t="shared" si="3"/>
        <v>0</v>
      </c>
      <c r="I65" s="115">
        <f>SUMIF('1.3.2.1'!$F$5:$F$100,'1.3.2'!$D65,'1.3.2.1'!$T$5:$T$100)</f>
        <v>0</v>
      </c>
      <c r="J65" s="115">
        <f>SUMIF('1.3.2.2'!$F$5:$F$100,'1.3.2'!$D65,'1.3.2.2'!$S$5:$S$100)</f>
        <v>0</v>
      </c>
      <c r="K65" s="115">
        <f>SUMIF('1.3.2.1'!$F$5:$F$100,'1.3.2'!$D65,'1.3.2.1'!$U$5:$U$100)</f>
        <v>0</v>
      </c>
      <c r="L65" s="115">
        <f>SUMIF('1.3.2.2'!$F$5:$F$100,'1.3.2'!$D65,'1.3.2.2'!$T$5:$T$100)</f>
        <v>0</v>
      </c>
      <c r="M65" s="116">
        <f t="shared" si="4"/>
        <v>0</v>
      </c>
      <c r="N65" s="117" t="e">
        <f t="shared" si="2"/>
        <v>#DIV/0!</v>
      </c>
      <c r="O65" s="118" t="e">
        <f t="shared" si="5"/>
        <v>#DIV/0!</v>
      </c>
      <c r="Q65" s="106" t="e">
        <f>IF($N65&lt;RW_Pumpen!$B$1,RW_Pumpen!$B$2,IF($N65&gt;RW_Pumpen!$D$1,RW_Pumpen!$D$2,RW_Pumpen!$C$2))</f>
        <v>#DIV/0!</v>
      </c>
      <c r="R65" s="106" t="e">
        <f>IF($N65&lt;RW_Pumpen!$B$1,RW_Pumpen!$B$3,IF($N65&gt;RW_Pumpen!$D$1,RW_Pumpen!$D$3,RW_Pumpen!$C$3))</f>
        <v>#DIV/0!</v>
      </c>
      <c r="S65" s="106" t="e">
        <f t="shared" si="6"/>
        <v>#DIV/0!</v>
      </c>
    </row>
    <row r="66" spans="1:19" ht="15" customHeight="1" x14ac:dyDescent="0.25">
      <c r="A66" s="90">
        <v>66</v>
      </c>
      <c r="B66" s="59"/>
      <c r="C66" s="60"/>
      <c r="D66" s="108"/>
      <c r="E66" s="109"/>
      <c r="F66" s="105">
        <f t="array" ref="F66">SUMIF('1.3.2.1'!$F$5:$F$100,'1.3.2'!$D66,'1.3.2.1'!$L$5:$L$100)</f>
        <v>0</v>
      </c>
      <c r="G66" s="105">
        <f>SUMIF('1.3.2.2'!$F$5:$F$100,'1.3.2'!$D66,'1.3.2.2'!$J$5:$J$100)</f>
        <v>0</v>
      </c>
      <c r="H66" s="115">
        <f t="shared" si="3"/>
        <v>0</v>
      </c>
      <c r="I66" s="115">
        <f>SUMIF('1.3.2.1'!$F$5:$F$100,'1.3.2'!$D66,'1.3.2.1'!$T$5:$T$100)</f>
        <v>0</v>
      </c>
      <c r="J66" s="115">
        <f>SUMIF('1.3.2.2'!$F$5:$F$100,'1.3.2'!$D66,'1.3.2.2'!$S$5:$S$100)</f>
        <v>0</v>
      </c>
      <c r="K66" s="115">
        <f>SUMIF('1.3.2.1'!$F$5:$F$100,'1.3.2'!$D66,'1.3.2.1'!$U$5:$U$100)</f>
        <v>0</v>
      </c>
      <c r="L66" s="115">
        <f>SUMIF('1.3.2.2'!$F$5:$F$100,'1.3.2'!$D66,'1.3.2.2'!$T$5:$T$100)</f>
        <v>0</v>
      </c>
      <c r="M66" s="116">
        <f t="shared" si="4"/>
        <v>0</v>
      </c>
      <c r="N66" s="117" t="e">
        <f t="shared" si="2"/>
        <v>#DIV/0!</v>
      </c>
      <c r="O66" s="118" t="e">
        <f t="shared" si="5"/>
        <v>#DIV/0!</v>
      </c>
      <c r="Q66" s="106" t="e">
        <f>IF($N66&lt;RW_Pumpen!$B$1,RW_Pumpen!$B$2,IF($N66&gt;RW_Pumpen!$D$1,RW_Pumpen!$D$2,RW_Pumpen!$C$2))</f>
        <v>#DIV/0!</v>
      </c>
      <c r="R66" s="106" t="e">
        <f>IF($N66&lt;RW_Pumpen!$B$1,RW_Pumpen!$B$3,IF($N66&gt;RW_Pumpen!$D$1,RW_Pumpen!$D$3,RW_Pumpen!$C$3))</f>
        <v>#DIV/0!</v>
      </c>
      <c r="S66" s="106" t="e">
        <f t="shared" si="6"/>
        <v>#DIV/0!</v>
      </c>
    </row>
    <row r="67" spans="1:19" ht="15" customHeight="1" x14ac:dyDescent="0.25">
      <c r="A67" s="90">
        <v>67</v>
      </c>
      <c r="B67" s="59"/>
      <c r="C67" s="60"/>
      <c r="D67" s="108"/>
      <c r="E67" s="109"/>
      <c r="F67" s="105">
        <f t="array" ref="F67">SUMIF('1.3.2.1'!$F$5:$F$100,'1.3.2'!$D67,'1.3.2.1'!$L$5:$L$100)</f>
        <v>0</v>
      </c>
      <c r="G67" s="105">
        <f>SUMIF('1.3.2.2'!$F$5:$F$100,'1.3.2'!$D67,'1.3.2.2'!$J$5:$J$100)</f>
        <v>0</v>
      </c>
      <c r="H67" s="115">
        <f t="shared" si="3"/>
        <v>0</v>
      </c>
      <c r="I67" s="115">
        <f>SUMIF('1.3.2.1'!$F$5:$F$100,'1.3.2'!$D67,'1.3.2.1'!$T$5:$T$100)</f>
        <v>0</v>
      </c>
      <c r="J67" s="115">
        <f>SUMIF('1.3.2.2'!$F$5:$F$100,'1.3.2'!$D67,'1.3.2.2'!$S$5:$S$100)</f>
        <v>0</v>
      </c>
      <c r="K67" s="115">
        <f>SUMIF('1.3.2.1'!$F$5:$F$100,'1.3.2'!$D67,'1.3.2.1'!$U$5:$U$100)</f>
        <v>0</v>
      </c>
      <c r="L67" s="115">
        <f>SUMIF('1.3.2.2'!$F$5:$F$100,'1.3.2'!$D67,'1.3.2.2'!$T$5:$T$100)</f>
        <v>0</v>
      </c>
      <c r="M67" s="116">
        <f t="shared" si="4"/>
        <v>0</v>
      </c>
      <c r="N67" s="117" t="e">
        <f t="shared" si="2"/>
        <v>#DIV/0!</v>
      </c>
      <c r="O67" s="118" t="e">
        <f t="shared" si="5"/>
        <v>#DIV/0!</v>
      </c>
      <c r="Q67" s="106" t="e">
        <f>IF($N67&lt;RW_Pumpen!$B$1,RW_Pumpen!$B$2,IF($N67&gt;RW_Pumpen!$D$1,RW_Pumpen!$D$2,RW_Pumpen!$C$2))</f>
        <v>#DIV/0!</v>
      </c>
      <c r="R67" s="106" t="e">
        <f>IF($N67&lt;RW_Pumpen!$B$1,RW_Pumpen!$B$3,IF($N67&gt;RW_Pumpen!$D$1,RW_Pumpen!$D$3,RW_Pumpen!$C$3))</f>
        <v>#DIV/0!</v>
      </c>
      <c r="S67" s="106" t="e">
        <f t="shared" si="6"/>
        <v>#DIV/0!</v>
      </c>
    </row>
    <row r="68" spans="1:19" ht="15" customHeight="1" x14ac:dyDescent="0.25">
      <c r="A68" s="90">
        <v>68</v>
      </c>
      <c r="B68" s="59"/>
      <c r="C68" s="60"/>
      <c r="D68" s="108"/>
      <c r="E68" s="109"/>
      <c r="F68" s="105">
        <f t="array" ref="F68">SUMIF('1.3.2.1'!$F$5:$F$100,'1.3.2'!$D68,'1.3.2.1'!$L$5:$L$100)</f>
        <v>0</v>
      </c>
      <c r="G68" s="105">
        <f>SUMIF('1.3.2.2'!$F$5:$F$100,'1.3.2'!$D68,'1.3.2.2'!$J$5:$J$100)</f>
        <v>0</v>
      </c>
      <c r="H68" s="115">
        <f t="shared" si="3"/>
        <v>0</v>
      </c>
      <c r="I68" s="115">
        <f>SUMIF('1.3.2.1'!$F$5:$F$100,'1.3.2'!$D68,'1.3.2.1'!$T$5:$T$100)</f>
        <v>0</v>
      </c>
      <c r="J68" s="115">
        <f>SUMIF('1.3.2.2'!$F$5:$F$100,'1.3.2'!$D68,'1.3.2.2'!$S$5:$S$100)</f>
        <v>0</v>
      </c>
      <c r="K68" s="115">
        <f>SUMIF('1.3.2.1'!$F$5:$F$100,'1.3.2'!$D68,'1.3.2.1'!$U$5:$U$100)</f>
        <v>0</v>
      </c>
      <c r="L68" s="115">
        <f>SUMIF('1.3.2.2'!$F$5:$F$100,'1.3.2'!$D68,'1.3.2.2'!$T$5:$T$100)</f>
        <v>0</v>
      </c>
      <c r="M68" s="116">
        <f t="shared" si="4"/>
        <v>0</v>
      </c>
      <c r="N68" s="117" t="e">
        <f t="shared" si="2"/>
        <v>#DIV/0!</v>
      </c>
      <c r="O68" s="118" t="e">
        <f t="shared" si="5"/>
        <v>#DIV/0!</v>
      </c>
      <c r="Q68" s="106" t="e">
        <f>IF($N68&lt;RW_Pumpen!$B$1,RW_Pumpen!$B$2,IF($N68&gt;RW_Pumpen!$D$1,RW_Pumpen!$D$2,RW_Pumpen!$C$2))</f>
        <v>#DIV/0!</v>
      </c>
      <c r="R68" s="106" t="e">
        <f>IF($N68&lt;RW_Pumpen!$B$1,RW_Pumpen!$B$3,IF($N68&gt;RW_Pumpen!$D$1,RW_Pumpen!$D$3,RW_Pumpen!$C$3))</f>
        <v>#DIV/0!</v>
      </c>
      <c r="S68" s="106" t="e">
        <f t="shared" si="6"/>
        <v>#DIV/0!</v>
      </c>
    </row>
    <row r="69" spans="1:19" ht="15" customHeight="1" x14ac:dyDescent="0.25">
      <c r="A69" s="90">
        <v>69</v>
      </c>
      <c r="B69" s="59"/>
      <c r="C69" s="60"/>
      <c r="D69" s="108"/>
      <c r="E69" s="109"/>
      <c r="F69" s="105">
        <f t="array" ref="F69">SUMIF('1.3.2.1'!$F$5:$F$100,'1.3.2'!$D69,'1.3.2.1'!$L$5:$L$100)</f>
        <v>0</v>
      </c>
      <c r="G69" s="105">
        <f>SUMIF('1.3.2.2'!$F$5:$F$100,'1.3.2'!$D69,'1.3.2.2'!$J$5:$J$100)</f>
        <v>0</v>
      </c>
      <c r="H69" s="115">
        <f t="shared" si="3"/>
        <v>0</v>
      </c>
      <c r="I69" s="115">
        <f>SUMIF('1.3.2.1'!$F$5:$F$100,'1.3.2'!$D69,'1.3.2.1'!$T$5:$T$100)</f>
        <v>0</v>
      </c>
      <c r="J69" s="115">
        <f>SUMIF('1.3.2.2'!$F$5:$F$100,'1.3.2'!$D69,'1.3.2.2'!$S$5:$S$100)</f>
        <v>0</v>
      </c>
      <c r="K69" s="115">
        <f>SUMIF('1.3.2.1'!$F$5:$F$100,'1.3.2'!$D69,'1.3.2.1'!$U$5:$U$100)</f>
        <v>0</v>
      </c>
      <c r="L69" s="115">
        <f>SUMIF('1.3.2.2'!$F$5:$F$100,'1.3.2'!$D69,'1.3.2.2'!$T$5:$T$100)</f>
        <v>0</v>
      </c>
      <c r="M69" s="116">
        <f t="shared" si="4"/>
        <v>0</v>
      </c>
      <c r="N69" s="117" t="e">
        <f t="shared" si="2"/>
        <v>#DIV/0!</v>
      </c>
      <c r="O69" s="118" t="e">
        <f t="shared" si="5"/>
        <v>#DIV/0!</v>
      </c>
      <c r="Q69" s="106" t="e">
        <f>IF($N69&lt;RW_Pumpen!$B$1,RW_Pumpen!$B$2,IF($N69&gt;RW_Pumpen!$D$1,RW_Pumpen!$D$2,RW_Pumpen!$C$2))</f>
        <v>#DIV/0!</v>
      </c>
      <c r="R69" s="106" t="e">
        <f>IF($N69&lt;RW_Pumpen!$B$1,RW_Pumpen!$B$3,IF($N69&gt;RW_Pumpen!$D$1,RW_Pumpen!$D$3,RW_Pumpen!$C$3))</f>
        <v>#DIV/0!</v>
      </c>
      <c r="S69" s="106" t="e">
        <f t="shared" ref="S69:S100" si="7">(Q69*SUM(I69:J69)+R69*SUM(K69:L69))/(M69)</f>
        <v>#DIV/0!</v>
      </c>
    </row>
    <row r="70" spans="1:19" ht="15" customHeight="1" x14ac:dyDescent="0.25">
      <c r="A70" s="90">
        <v>70</v>
      </c>
      <c r="B70" s="59"/>
      <c r="C70" s="60"/>
      <c r="D70" s="108"/>
      <c r="E70" s="109"/>
      <c r="F70" s="105">
        <f t="array" ref="F70">SUMIF('1.3.2.1'!$F$5:$F$100,'1.3.2'!$D70,'1.3.2.1'!$L$5:$L$100)</f>
        <v>0</v>
      </c>
      <c r="G70" s="105">
        <f>SUMIF('1.3.2.2'!$F$5:$F$100,'1.3.2'!$D70,'1.3.2.2'!$J$5:$J$100)</f>
        <v>0</v>
      </c>
      <c r="H70" s="115">
        <f t="shared" si="3"/>
        <v>0</v>
      </c>
      <c r="I70" s="115">
        <f>SUMIF('1.3.2.1'!$F$5:$F$100,'1.3.2'!$D70,'1.3.2.1'!$T$5:$T$100)</f>
        <v>0</v>
      </c>
      <c r="J70" s="115">
        <f>SUMIF('1.3.2.2'!$F$5:$F$100,'1.3.2'!$D70,'1.3.2.2'!$S$5:$S$100)</f>
        <v>0</v>
      </c>
      <c r="K70" s="115">
        <f>SUMIF('1.3.2.1'!$F$5:$F$100,'1.3.2'!$D70,'1.3.2.1'!$U$5:$U$100)</f>
        <v>0</v>
      </c>
      <c r="L70" s="115">
        <f>SUMIF('1.3.2.2'!$F$5:$F$100,'1.3.2'!$D70,'1.3.2.2'!$T$5:$T$100)</f>
        <v>0</v>
      </c>
      <c r="M70" s="116">
        <f t="shared" si="4"/>
        <v>0</v>
      </c>
      <c r="N70" s="117" t="e">
        <f t="shared" si="2"/>
        <v>#DIV/0!</v>
      </c>
      <c r="O70" s="118" t="e">
        <f t="shared" si="5"/>
        <v>#DIV/0!</v>
      </c>
      <c r="Q70" s="106" t="e">
        <f>IF($N70&lt;RW_Pumpen!$B$1,RW_Pumpen!$B$2,IF($N70&gt;RW_Pumpen!$D$1,RW_Pumpen!$D$2,RW_Pumpen!$C$2))</f>
        <v>#DIV/0!</v>
      </c>
      <c r="R70" s="106" t="e">
        <f>IF($N70&lt;RW_Pumpen!$B$1,RW_Pumpen!$B$3,IF($N70&gt;RW_Pumpen!$D$1,RW_Pumpen!$D$3,RW_Pumpen!$C$3))</f>
        <v>#DIV/0!</v>
      </c>
      <c r="S70" s="106" t="e">
        <f t="shared" si="7"/>
        <v>#DIV/0!</v>
      </c>
    </row>
    <row r="71" spans="1:19" ht="15" customHeight="1" x14ac:dyDescent="0.25">
      <c r="A71" s="90">
        <v>71</v>
      </c>
      <c r="B71" s="59"/>
      <c r="C71" s="60"/>
      <c r="D71" s="108"/>
      <c r="E71" s="109"/>
      <c r="F71" s="105">
        <f t="array" ref="F71">SUMIF('1.3.2.1'!$F$5:$F$100,'1.3.2'!$D71,'1.3.2.1'!$L$5:$L$100)</f>
        <v>0</v>
      </c>
      <c r="G71" s="105">
        <f>SUMIF('1.3.2.2'!$F$5:$F$100,'1.3.2'!$D71,'1.3.2.2'!$J$5:$J$100)</f>
        <v>0</v>
      </c>
      <c r="H71" s="115">
        <f t="shared" ref="H71:H100" si="8">SUM(F71:G71)</f>
        <v>0</v>
      </c>
      <c r="I71" s="115">
        <f>SUMIF('1.3.2.1'!$F$5:$F$100,'1.3.2'!$D71,'1.3.2.1'!$T$5:$T$100)</f>
        <v>0</v>
      </c>
      <c r="J71" s="115">
        <f>SUMIF('1.3.2.2'!$F$5:$F$100,'1.3.2'!$D71,'1.3.2.2'!$S$5:$S$100)</f>
        <v>0</v>
      </c>
      <c r="K71" s="115">
        <f>SUMIF('1.3.2.1'!$F$5:$F$100,'1.3.2'!$D71,'1.3.2.1'!$U$5:$U$100)</f>
        <v>0</v>
      </c>
      <c r="L71" s="115">
        <f>SUMIF('1.3.2.2'!$F$5:$F$100,'1.3.2'!$D71,'1.3.2.2'!$T$5:$T$100)</f>
        <v>0</v>
      </c>
      <c r="M71" s="116">
        <f t="shared" ref="M71:M100" si="9">SUM(I71:L71)</f>
        <v>0</v>
      </c>
      <c r="N71" s="117" t="e">
        <f t="shared" ref="N71:N100" si="10">M71/H71</f>
        <v>#DIV/0!</v>
      </c>
      <c r="O71" s="118" t="e">
        <f t="shared" ref="O71:O100" si="11">H71/E71</f>
        <v>#DIV/0!</v>
      </c>
      <c r="Q71" s="106" t="e">
        <f>IF($N71&lt;RW_Pumpen!$B$1,RW_Pumpen!$B$2,IF($N71&gt;RW_Pumpen!$D$1,RW_Pumpen!$D$2,RW_Pumpen!$C$2))</f>
        <v>#DIV/0!</v>
      </c>
      <c r="R71" s="106" t="e">
        <f>IF($N71&lt;RW_Pumpen!$B$1,RW_Pumpen!$B$3,IF($N71&gt;RW_Pumpen!$D$1,RW_Pumpen!$D$3,RW_Pumpen!$C$3))</f>
        <v>#DIV/0!</v>
      </c>
      <c r="S71" s="106" t="e">
        <f t="shared" si="7"/>
        <v>#DIV/0!</v>
      </c>
    </row>
    <row r="72" spans="1:19" ht="15" customHeight="1" x14ac:dyDescent="0.25">
      <c r="A72" s="90">
        <v>72</v>
      </c>
      <c r="B72" s="59"/>
      <c r="C72" s="60"/>
      <c r="D72" s="108"/>
      <c r="E72" s="109"/>
      <c r="F72" s="105">
        <f t="array" ref="F72">SUMIF('1.3.2.1'!$F$5:$F$100,'1.3.2'!$D72,'1.3.2.1'!$L$5:$L$100)</f>
        <v>0</v>
      </c>
      <c r="G72" s="105">
        <f>SUMIF('1.3.2.2'!$F$5:$F$100,'1.3.2'!$D72,'1.3.2.2'!$J$5:$J$100)</f>
        <v>0</v>
      </c>
      <c r="H72" s="115">
        <f t="shared" si="8"/>
        <v>0</v>
      </c>
      <c r="I72" s="115">
        <f>SUMIF('1.3.2.1'!$F$5:$F$100,'1.3.2'!$D72,'1.3.2.1'!$T$5:$T$100)</f>
        <v>0</v>
      </c>
      <c r="J72" s="115">
        <f>SUMIF('1.3.2.2'!$F$5:$F$100,'1.3.2'!$D72,'1.3.2.2'!$S$5:$S$100)</f>
        <v>0</v>
      </c>
      <c r="K72" s="115">
        <f>SUMIF('1.3.2.1'!$F$5:$F$100,'1.3.2'!$D72,'1.3.2.1'!$U$5:$U$100)</f>
        <v>0</v>
      </c>
      <c r="L72" s="115">
        <f>SUMIF('1.3.2.2'!$F$5:$F$100,'1.3.2'!$D72,'1.3.2.2'!$T$5:$T$100)</f>
        <v>0</v>
      </c>
      <c r="M72" s="116">
        <f t="shared" si="9"/>
        <v>0</v>
      </c>
      <c r="N72" s="117" t="e">
        <f t="shared" si="10"/>
        <v>#DIV/0!</v>
      </c>
      <c r="O72" s="118" t="e">
        <f t="shared" si="11"/>
        <v>#DIV/0!</v>
      </c>
      <c r="Q72" s="106" t="e">
        <f>IF($N72&lt;RW_Pumpen!$B$1,RW_Pumpen!$B$2,IF($N72&gt;RW_Pumpen!$D$1,RW_Pumpen!$D$2,RW_Pumpen!$C$2))</f>
        <v>#DIV/0!</v>
      </c>
      <c r="R72" s="106" t="e">
        <f>IF($N72&lt;RW_Pumpen!$B$1,RW_Pumpen!$B$3,IF($N72&gt;RW_Pumpen!$D$1,RW_Pumpen!$D$3,RW_Pumpen!$C$3))</f>
        <v>#DIV/0!</v>
      </c>
      <c r="S72" s="106" t="e">
        <f t="shared" si="7"/>
        <v>#DIV/0!</v>
      </c>
    </row>
    <row r="73" spans="1:19" ht="15" customHeight="1" x14ac:dyDescent="0.25">
      <c r="A73" s="90">
        <v>73</v>
      </c>
      <c r="B73" s="59"/>
      <c r="C73" s="60"/>
      <c r="D73" s="108"/>
      <c r="E73" s="109"/>
      <c r="F73" s="105">
        <f t="array" ref="F73">SUMIF('1.3.2.1'!$F$5:$F$100,'1.3.2'!$D73,'1.3.2.1'!$L$5:$L$100)</f>
        <v>0</v>
      </c>
      <c r="G73" s="105">
        <f>SUMIF('1.3.2.2'!$F$5:$F$100,'1.3.2'!$D73,'1.3.2.2'!$J$5:$J$100)</f>
        <v>0</v>
      </c>
      <c r="H73" s="115">
        <f t="shared" si="8"/>
        <v>0</v>
      </c>
      <c r="I73" s="115">
        <f>SUMIF('1.3.2.1'!$F$5:$F$100,'1.3.2'!$D73,'1.3.2.1'!$T$5:$T$100)</f>
        <v>0</v>
      </c>
      <c r="J73" s="115">
        <f>SUMIF('1.3.2.2'!$F$5:$F$100,'1.3.2'!$D73,'1.3.2.2'!$S$5:$S$100)</f>
        <v>0</v>
      </c>
      <c r="K73" s="115">
        <f>SUMIF('1.3.2.1'!$F$5:$F$100,'1.3.2'!$D73,'1.3.2.1'!$U$5:$U$100)</f>
        <v>0</v>
      </c>
      <c r="L73" s="115">
        <f>SUMIF('1.3.2.2'!$F$5:$F$100,'1.3.2'!$D73,'1.3.2.2'!$T$5:$T$100)</f>
        <v>0</v>
      </c>
      <c r="M73" s="116">
        <f t="shared" si="9"/>
        <v>0</v>
      </c>
      <c r="N73" s="117" t="e">
        <f t="shared" si="10"/>
        <v>#DIV/0!</v>
      </c>
      <c r="O73" s="118" t="e">
        <f t="shared" si="11"/>
        <v>#DIV/0!</v>
      </c>
      <c r="Q73" s="106" t="e">
        <f>IF($N73&lt;RW_Pumpen!$B$1,RW_Pumpen!$B$2,IF($N73&gt;RW_Pumpen!$D$1,RW_Pumpen!$D$2,RW_Pumpen!$C$2))</f>
        <v>#DIV/0!</v>
      </c>
      <c r="R73" s="106" t="e">
        <f>IF($N73&lt;RW_Pumpen!$B$1,RW_Pumpen!$B$3,IF($N73&gt;RW_Pumpen!$D$1,RW_Pumpen!$D$3,RW_Pumpen!$C$3))</f>
        <v>#DIV/0!</v>
      </c>
      <c r="S73" s="106" t="e">
        <f t="shared" si="7"/>
        <v>#DIV/0!</v>
      </c>
    </row>
    <row r="74" spans="1:19" ht="15" customHeight="1" x14ac:dyDescent="0.25">
      <c r="A74" s="90">
        <v>74</v>
      </c>
      <c r="B74" s="59"/>
      <c r="C74" s="60"/>
      <c r="D74" s="108"/>
      <c r="E74" s="109"/>
      <c r="F74" s="105">
        <f t="array" ref="F74">SUMIF('1.3.2.1'!$F$5:$F$100,'1.3.2'!$D74,'1.3.2.1'!$L$5:$L$100)</f>
        <v>0</v>
      </c>
      <c r="G74" s="105">
        <f>SUMIF('1.3.2.2'!$F$5:$F$100,'1.3.2'!$D74,'1.3.2.2'!$J$5:$J$100)</f>
        <v>0</v>
      </c>
      <c r="H74" s="115">
        <f t="shared" si="8"/>
        <v>0</v>
      </c>
      <c r="I74" s="115">
        <f>SUMIF('1.3.2.1'!$F$5:$F$100,'1.3.2'!$D74,'1.3.2.1'!$T$5:$T$100)</f>
        <v>0</v>
      </c>
      <c r="J74" s="115">
        <f>SUMIF('1.3.2.2'!$F$5:$F$100,'1.3.2'!$D74,'1.3.2.2'!$S$5:$S$100)</f>
        <v>0</v>
      </c>
      <c r="K74" s="115">
        <f>SUMIF('1.3.2.1'!$F$5:$F$100,'1.3.2'!$D74,'1.3.2.1'!$U$5:$U$100)</f>
        <v>0</v>
      </c>
      <c r="L74" s="115">
        <f>SUMIF('1.3.2.2'!$F$5:$F$100,'1.3.2'!$D74,'1.3.2.2'!$T$5:$T$100)</f>
        <v>0</v>
      </c>
      <c r="M74" s="116">
        <f t="shared" si="9"/>
        <v>0</v>
      </c>
      <c r="N74" s="117" t="e">
        <f t="shared" si="10"/>
        <v>#DIV/0!</v>
      </c>
      <c r="O74" s="118" t="e">
        <f t="shared" si="11"/>
        <v>#DIV/0!</v>
      </c>
      <c r="Q74" s="106" t="e">
        <f>IF($N74&lt;RW_Pumpen!$B$1,RW_Pumpen!$B$2,IF($N74&gt;RW_Pumpen!$D$1,RW_Pumpen!$D$2,RW_Pumpen!$C$2))</f>
        <v>#DIV/0!</v>
      </c>
      <c r="R74" s="106" t="e">
        <f>IF($N74&lt;RW_Pumpen!$B$1,RW_Pumpen!$B$3,IF($N74&gt;RW_Pumpen!$D$1,RW_Pumpen!$D$3,RW_Pumpen!$C$3))</f>
        <v>#DIV/0!</v>
      </c>
      <c r="S74" s="106" t="e">
        <f t="shared" si="7"/>
        <v>#DIV/0!</v>
      </c>
    </row>
    <row r="75" spans="1:19" ht="15" customHeight="1" x14ac:dyDescent="0.25">
      <c r="A75" s="90">
        <v>75</v>
      </c>
      <c r="B75" s="59"/>
      <c r="C75" s="60"/>
      <c r="D75" s="108"/>
      <c r="E75" s="109"/>
      <c r="F75" s="105">
        <f t="array" ref="F75">SUMIF('1.3.2.1'!$F$5:$F$100,'1.3.2'!$D75,'1.3.2.1'!$L$5:$L$100)</f>
        <v>0</v>
      </c>
      <c r="G75" s="105">
        <f>SUMIF('1.3.2.2'!$F$5:$F$100,'1.3.2'!$D75,'1.3.2.2'!$J$5:$J$100)</f>
        <v>0</v>
      </c>
      <c r="H75" s="115">
        <f t="shared" si="8"/>
        <v>0</v>
      </c>
      <c r="I75" s="115">
        <f>SUMIF('1.3.2.1'!$F$5:$F$100,'1.3.2'!$D75,'1.3.2.1'!$T$5:$T$100)</f>
        <v>0</v>
      </c>
      <c r="J75" s="115">
        <f>SUMIF('1.3.2.2'!$F$5:$F$100,'1.3.2'!$D75,'1.3.2.2'!$S$5:$S$100)</f>
        <v>0</v>
      </c>
      <c r="K75" s="115">
        <f>SUMIF('1.3.2.1'!$F$5:$F$100,'1.3.2'!$D75,'1.3.2.1'!$U$5:$U$100)</f>
        <v>0</v>
      </c>
      <c r="L75" s="115">
        <f>SUMIF('1.3.2.2'!$F$5:$F$100,'1.3.2'!$D75,'1.3.2.2'!$T$5:$T$100)</f>
        <v>0</v>
      </c>
      <c r="M75" s="116">
        <f t="shared" si="9"/>
        <v>0</v>
      </c>
      <c r="N75" s="117" t="e">
        <f t="shared" si="10"/>
        <v>#DIV/0!</v>
      </c>
      <c r="O75" s="118" t="e">
        <f t="shared" si="11"/>
        <v>#DIV/0!</v>
      </c>
      <c r="Q75" s="106" t="e">
        <f>IF($N75&lt;RW_Pumpen!$B$1,RW_Pumpen!$B$2,IF($N75&gt;RW_Pumpen!$D$1,RW_Pumpen!$D$2,RW_Pumpen!$C$2))</f>
        <v>#DIV/0!</v>
      </c>
      <c r="R75" s="106" t="e">
        <f>IF($N75&lt;RW_Pumpen!$B$1,RW_Pumpen!$B$3,IF($N75&gt;RW_Pumpen!$D$1,RW_Pumpen!$D$3,RW_Pumpen!$C$3))</f>
        <v>#DIV/0!</v>
      </c>
      <c r="S75" s="106" t="e">
        <f t="shared" si="7"/>
        <v>#DIV/0!</v>
      </c>
    </row>
    <row r="76" spans="1:19" ht="15" customHeight="1" x14ac:dyDescent="0.25">
      <c r="A76" s="90">
        <v>76</v>
      </c>
      <c r="B76" s="59"/>
      <c r="C76" s="60"/>
      <c r="D76" s="108"/>
      <c r="E76" s="109"/>
      <c r="F76" s="105">
        <f t="array" ref="F76">SUMIF('1.3.2.1'!$F$5:$F$100,'1.3.2'!$D76,'1.3.2.1'!$L$5:$L$100)</f>
        <v>0</v>
      </c>
      <c r="G76" s="105">
        <f>SUMIF('1.3.2.2'!$F$5:$F$100,'1.3.2'!$D76,'1.3.2.2'!$J$5:$J$100)</f>
        <v>0</v>
      </c>
      <c r="H76" s="115">
        <f t="shared" si="8"/>
        <v>0</v>
      </c>
      <c r="I76" s="115">
        <f>SUMIF('1.3.2.1'!$F$5:$F$100,'1.3.2'!$D76,'1.3.2.1'!$T$5:$T$100)</f>
        <v>0</v>
      </c>
      <c r="J76" s="115">
        <f>SUMIF('1.3.2.2'!$F$5:$F$100,'1.3.2'!$D76,'1.3.2.2'!$S$5:$S$100)</f>
        <v>0</v>
      </c>
      <c r="K76" s="115">
        <f>SUMIF('1.3.2.1'!$F$5:$F$100,'1.3.2'!$D76,'1.3.2.1'!$U$5:$U$100)</f>
        <v>0</v>
      </c>
      <c r="L76" s="115">
        <f>SUMIF('1.3.2.2'!$F$5:$F$100,'1.3.2'!$D76,'1.3.2.2'!$T$5:$T$100)</f>
        <v>0</v>
      </c>
      <c r="M76" s="116">
        <f t="shared" si="9"/>
        <v>0</v>
      </c>
      <c r="N76" s="117" t="e">
        <f t="shared" si="10"/>
        <v>#DIV/0!</v>
      </c>
      <c r="O76" s="118" t="e">
        <f t="shared" si="11"/>
        <v>#DIV/0!</v>
      </c>
      <c r="Q76" s="106" t="e">
        <f>IF($N76&lt;RW_Pumpen!$B$1,RW_Pumpen!$B$2,IF($N76&gt;RW_Pumpen!$D$1,RW_Pumpen!$D$2,RW_Pumpen!$C$2))</f>
        <v>#DIV/0!</v>
      </c>
      <c r="R76" s="106" t="e">
        <f>IF($N76&lt;RW_Pumpen!$B$1,RW_Pumpen!$B$3,IF($N76&gt;RW_Pumpen!$D$1,RW_Pumpen!$D$3,RW_Pumpen!$C$3))</f>
        <v>#DIV/0!</v>
      </c>
      <c r="S76" s="106" t="e">
        <f t="shared" si="7"/>
        <v>#DIV/0!</v>
      </c>
    </row>
    <row r="77" spans="1:19" ht="15" customHeight="1" x14ac:dyDescent="0.25">
      <c r="A77" s="90">
        <v>77</v>
      </c>
      <c r="B77" s="59"/>
      <c r="C77" s="60"/>
      <c r="D77" s="108"/>
      <c r="E77" s="109"/>
      <c r="F77" s="105">
        <f t="array" ref="F77">SUMIF('1.3.2.1'!$F$5:$F$100,'1.3.2'!$D77,'1.3.2.1'!$L$5:$L$100)</f>
        <v>0</v>
      </c>
      <c r="G77" s="105">
        <f>SUMIF('1.3.2.2'!$F$5:$F$100,'1.3.2'!$D77,'1.3.2.2'!$J$5:$J$100)</f>
        <v>0</v>
      </c>
      <c r="H77" s="115">
        <f t="shared" si="8"/>
        <v>0</v>
      </c>
      <c r="I77" s="115">
        <f>SUMIF('1.3.2.1'!$F$5:$F$100,'1.3.2'!$D77,'1.3.2.1'!$T$5:$T$100)</f>
        <v>0</v>
      </c>
      <c r="J77" s="115">
        <f>SUMIF('1.3.2.2'!$F$5:$F$100,'1.3.2'!$D77,'1.3.2.2'!$S$5:$S$100)</f>
        <v>0</v>
      </c>
      <c r="K77" s="115">
        <f>SUMIF('1.3.2.1'!$F$5:$F$100,'1.3.2'!$D77,'1.3.2.1'!$U$5:$U$100)</f>
        <v>0</v>
      </c>
      <c r="L77" s="115">
        <f>SUMIF('1.3.2.2'!$F$5:$F$100,'1.3.2'!$D77,'1.3.2.2'!$T$5:$T$100)</f>
        <v>0</v>
      </c>
      <c r="M77" s="116">
        <f t="shared" si="9"/>
        <v>0</v>
      </c>
      <c r="N77" s="117" t="e">
        <f t="shared" si="10"/>
        <v>#DIV/0!</v>
      </c>
      <c r="O77" s="118" t="e">
        <f t="shared" si="11"/>
        <v>#DIV/0!</v>
      </c>
      <c r="Q77" s="106" t="e">
        <f>IF($N77&lt;RW_Pumpen!$B$1,RW_Pumpen!$B$2,IF($N77&gt;RW_Pumpen!$D$1,RW_Pumpen!$D$2,RW_Pumpen!$C$2))</f>
        <v>#DIV/0!</v>
      </c>
      <c r="R77" s="106" t="e">
        <f>IF($N77&lt;RW_Pumpen!$B$1,RW_Pumpen!$B$3,IF($N77&gt;RW_Pumpen!$D$1,RW_Pumpen!$D$3,RW_Pumpen!$C$3))</f>
        <v>#DIV/0!</v>
      </c>
      <c r="S77" s="106" t="e">
        <f t="shared" si="7"/>
        <v>#DIV/0!</v>
      </c>
    </row>
    <row r="78" spans="1:19" ht="15" customHeight="1" x14ac:dyDescent="0.25">
      <c r="A78" s="90">
        <v>78</v>
      </c>
      <c r="B78" s="59"/>
      <c r="C78" s="60"/>
      <c r="D78" s="108"/>
      <c r="E78" s="109"/>
      <c r="F78" s="105">
        <f t="array" ref="F78">SUMIF('1.3.2.1'!$F$5:$F$100,'1.3.2'!$D78,'1.3.2.1'!$L$5:$L$100)</f>
        <v>0</v>
      </c>
      <c r="G78" s="105">
        <f>SUMIF('1.3.2.2'!$F$5:$F$100,'1.3.2'!$D78,'1.3.2.2'!$J$5:$J$100)</f>
        <v>0</v>
      </c>
      <c r="H78" s="115">
        <f t="shared" si="8"/>
        <v>0</v>
      </c>
      <c r="I78" s="115">
        <f>SUMIF('1.3.2.1'!$F$5:$F$100,'1.3.2'!$D78,'1.3.2.1'!$T$5:$T$100)</f>
        <v>0</v>
      </c>
      <c r="J78" s="115">
        <f>SUMIF('1.3.2.2'!$F$5:$F$100,'1.3.2'!$D78,'1.3.2.2'!$S$5:$S$100)</f>
        <v>0</v>
      </c>
      <c r="K78" s="115">
        <f>SUMIF('1.3.2.1'!$F$5:$F$100,'1.3.2'!$D78,'1.3.2.1'!$U$5:$U$100)</f>
        <v>0</v>
      </c>
      <c r="L78" s="115">
        <f>SUMIF('1.3.2.2'!$F$5:$F$100,'1.3.2'!$D78,'1.3.2.2'!$T$5:$T$100)</f>
        <v>0</v>
      </c>
      <c r="M78" s="116">
        <f t="shared" si="9"/>
        <v>0</v>
      </c>
      <c r="N78" s="117" t="e">
        <f t="shared" si="10"/>
        <v>#DIV/0!</v>
      </c>
      <c r="O78" s="118" t="e">
        <f t="shared" si="11"/>
        <v>#DIV/0!</v>
      </c>
      <c r="Q78" s="106" t="e">
        <f>IF($N78&lt;RW_Pumpen!$B$1,RW_Pumpen!$B$2,IF($N78&gt;RW_Pumpen!$D$1,RW_Pumpen!$D$2,RW_Pumpen!$C$2))</f>
        <v>#DIV/0!</v>
      </c>
      <c r="R78" s="106" t="e">
        <f>IF($N78&lt;RW_Pumpen!$B$1,RW_Pumpen!$B$3,IF($N78&gt;RW_Pumpen!$D$1,RW_Pumpen!$D$3,RW_Pumpen!$C$3))</f>
        <v>#DIV/0!</v>
      </c>
      <c r="S78" s="106" t="e">
        <f t="shared" si="7"/>
        <v>#DIV/0!</v>
      </c>
    </row>
    <row r="79" spans="1:19" ht="15" customHeight="1" x14ac:dyDescent="0.25">
      <c r="A79" s="90">
        <v>79</v>
      </c>
      <c r="B79" s="59"/>
      <c r="C79" s="60"/>
      <c r="D79" s="108"/>
      <c r="E79" s="109"/>
      <c r="F79" s="105">
        <f t="array" ref="F79">SUMIF('1.3.2.1'!$F$5:$F$100,'1.3.2'!$D79,'1.3.2.1'!$L$5:$L$100)</f>
        <v>0</v>
      </c>
      <c r="G79" s="105">
        <f>SUMIF('1.3.2.2'!$F$5:$F$100,'1.3.2'!$D79,'1.3.2.2'!$J$5:$J$100)</f>
        <v>0</v>
      </c>
      <c r="H79" s="115">
        <f t="shared" si="8"/>
        <v>0</v>
      </c>
      <c r="I79" s="115">
        <f>SUMIF('1.3.2.1'!$F$5:$F$100,'1.3.2'!$D79,'1.3.2.1'!$T$5:$T$100)</f>
        <v>0</v>
      </c>
      <c r="J79" s="115">
        <f>SUMIF('1.3.2.2'!$F$5:$F$100,'1.3.2'!$D79,'1.3.2.2'!$S$5:$S$100)</f>
        <v>0</v>
      </c>
      <c r="K79" s="115">
        <f>SUMIF('1.3.2.1'!$F$5:$F$100,'1.3.2'!$D79,'1.3.2.1'!$U$5:$U$100)</f>
        <v>0</v>
      </c>
      <c r="L79" s="115">
        <f>SUMIF('1.3.2.2'!$F$5:$F$100,'1.3.2'!$D79,'1.3.2.2'!$T$5:$T$100)</f>
        <v>0</v>
      </c>
      <c r="M79" s="116">
        <f t="shared" si="9"/>
        <v>0</v>
      </c>
      <c r="N79" s="117" t="e">
        <f t="shared" si="10"/>
        <v>#DIV/0!</v>
      </c>
      <c r="O79" s="118" t="e">
        <f t="shared" si="11"/>
        <v>#DIV/0!</v>
      </c>
      <c r="Q79" s="106" t="e">
        <f>IF($N79&lt;RW_Pumpen!$B$1,RW_Pumpen!$B$2,IF($N79&gt;RW_Pumpen!$D$1,RW_Pumpen!$D$2,RW_Pumpen!$C$2))</f>
        <v>#DIV/0!</v>
      </c>
      <c r="R79" s="106" t="e">
        <f>IF($N79&lt;RW_Pumpen!$B$1,RW_Pumpen!$B$3,IF($N79&gt;RW_Pumpen!$D$1,RW_Pumpen!$D$3,RW_Pumpen!$C$3))</f>
        <v>#DIV/0!</v>
      </c>
      <c r="S79" s="106" t="e">
        <f t="shared" si="7"/>
        <v>#DIV/0!</v>
      </c>
    </row>
    <row r="80" spans="1:19" ht="15" customHeight="1" x14ac:dyDescent="0.25">
      <c r="A80" s="90">
        <v>80</v>
      </c>
      <c r="B80" s="59"/>
      <c r="C80" s="60"/>
      <c r="D80" s="108"/>
      <c r="E80" s="109"/>
      <c r="F80" s="105">
        <f t="array" ref="F80">SUMIF('1.3.2.1'!$F$5:$F$100,'1.3.2'!$D80,'1.3.2.1'!$L$5:$L$100)</f>
        <v>0</v>
      </c>
      <c r="G80" s="105">
        <f>SUMIF('1.3.2.2'!$F$5:$F$100,'1.3.2'!$D80,'1.3.2.2'!$J$5:$J$100)</f>
        <v>0</v>
      </c>
      <c r="H80" s="115">
        <f t="shared" si="8"/>
        <v>0</v>
      </c>
      <c r="I80" s="115">
        <f>SUMIF('1.3.2.1'!$F$5:$F$100,'1.3.2'!$D80,'1.3.2.1'!$T$5:$T$100)</f>
        <v>0</v>
      </c>
      <c r="J80" s="115">
        <f>SUMIF('1.3.2.2'!$F$5:$F$100,'1.3.2'!$D80,'1.3.2.2'!$S$5:$S$100)</f>
        <v>0</v>
      </c>
      <c r="K80" s="115">
        <f>SUMIF('1.3.2.1'!$F$5:$F$100,'1.3.2'!$D80,'1.3.2.1'!$U$5:$U$100)</f>
        <v>0</v>
      </c>
      <c r="L80" s="115">
        <f>SUMIF('1.3.2.2'!$F$5:$F$100,'1.3.2'!$D80,'1.3.2.2'!$T$5:$T$100)</f>
        <v>0</v>
      </c>
      <c r="M80" s="116">
        <f t="shared" si="9"/>
        <v>0</v>
      </c>
      <c r="N80" s="117" t="e">
        <f t="shared" si="10"/>
        <v>#DIV/0!</v>
      </c>
      <c r="O80" s="118" t="e">
        <f t="shared" si="11"/>
        <v>#DIV/0!</v>
      </c>
      <c r="Q80" s="106" t="e">
        <f>IF($N80&lt;RW_Pumpen!$B$1,RW_Pumpen!$B$2,IF($N80&gt;RW_Pumpen!$D$1,RW_Pumpen!$D$2,RW_Pumpen!$C$2))</f>
        <v>#DIV/0!</v>
      </c>
      <c r="R80" s="106" t="e">
        <f>IF($N80&lt;RW_Pumpen!$B$1,RW_Pumpen!$B$3,IF($N80&gt;RW_Pumpen!$D$1,RW_Pumpen!$D$3,RW_Pumpen!$C$3))</f>
        <v>#DIV/0!</v>
      </c>
      <c r="S80" s="106" t="e">
        <f t="shared" si="7"/>
        <v>#DIV/0!</v>
      </c>
    </row>
    <row r="81" spans="1:19" ht="15" customHeight="1" x14ac:dyDescent="0.25">
      <c r="A81" s="90">
        <v>81</v>
      </c>
      <c r="B81" s="59"/>
      <c r="C81" s="60"/>
      <c r="D81" s="108"/>
      <c r="E81" s="109"/>
      <c r="F81" s="105">
        <f t="array" ref="F81">SUMIF('1.3.2.1'!$F$5:$F$100,'1.3.2'!$D81,'1.3.2.1'!$L$5:$L$100)</f>
        <v>0</v>
      </c>
      <c r="G81" s="105">
        <f>SUMIF('1.3.2.2'!$F$5:$F$100,'1.3.2'!$D81,'1.3.2.2'!$J$5:$J$100)</f>
        <v>0</v>
      </c>
      <c r="H81" s="115">
        <f t="shared" si="8"/>
        <v>0</v>
      </c>
      <c r="I81" s="115">
        <f>SUMIF('1.3.2.1'!$F$5:$F$100,'1.3.2'!$D81,'1.3.2.1'!$T$5:$T$100)</f>
        <v>0</v>
      </c>
      <c r="J81" s="115">
        <f>SUMIF('1.3.2.2'!$F$5:$F$100,'1.3.2'!$D81,'1.3.2.2'!$S$5:$S$100)</f>
        <v>0</v>
      </c>
      <c r="K81" s="115">
        <f>SUMIF('1.3.2.1'!$F$5:$F$100,'1.3.2'!$D81,'1.3.2.1'!$U$5:$U$100)</f>
        <v>0</v>
      </c>
      <c r="L81" s="115">
        <f>SUMIF('1.3.2.2'!$F$5:$F$100,'1.3.2'!$D81,'1.3.2.2'!$T$5:$T$100)</f>
        <v>0</v>
      </c>
      <c r="M81" s="116">
        <f t="shared" si="9"/>
        <v>0</v>
      </c>
      <c r="N81" s="117" t="e">
        <f t="shared" si="10"/>
        <v>#DIV/0!</v>
      </c>
      <c r="O81" s="118" t="e">
        <f t="shared" si="11"/>
        <v>#DIV/0!</v>
      </c>
      <c r="Q81" s="106" t="e">
        <f>IF($N81&lt;RW_Pumpen!$B$1,RW_Pumpen!$B$2,IF($N81&gt;RW_Pumpen!$D$1,RW_Pumpen!$D$2,RW_Pumpen!$C$2))</f>
        <v>#DIV/0!</v>
      </c>
      <c r="R81" s="106" t="e">
        <f>IF($N81&lt;RW_Pumpen!$B$1,RW_Pumpen!$B$3,IF($N81&gt;RW_Pumpen!$D$1,RW_Pumpen!$D$3,RW_Pumpen!$C$3))</f>
        <v>#DIV/0!</v>
      </c>
      <c r="S81" s="106" t="e">
        <f t="shared" si="7"/>
        <v>#DIV/0!</v>
      </c>
    </row>
    <row r="82" spans="1:19" ht="15" customHeight="1" x14ac:dyDescent="0.25">
      <c r="A82" s="90">
        <v>82</v>
      </c>
      <c r="B82" s="59"/>
      <c r="C82" s="60"/>
      <c r="D82" s="108"/>
      <c r="E82" s="109"/>
      <c r="F82" s="105">
        <f t="array" ref="F82">SUMIF('1.3.2.1'!$F$5:$F$100,'1.3.2'!$D82,'1.3.2.1'!$L$5:$L$100)</f>
        <v>0</v>
      </c>
      <c r="G82" s="105">
        <f>SUMIF('1.3.2.2'!$F$5:$F$100,'1.3.2'!$D82,'1.3.2.2'!$J$5:$J$100)</f>
        <v>0</v>
      </c>
      <c r="H82" s="115">
        <f t="shared" si="8"/>
        <v>0</v>
      </c>
      <c r="I82" s="115">
        <f>SUMIF('1.3.2.1'!$F$5:$F$100,'1.3.2'!$D82,'1.3.2.1'!$T$5:$T$100)</f>
        <v>0</v>
      </c>
      <c r="J82" s="115">
        <f>SUMIF('1.3.2.2'!$F$5:$F$100,'1.3.2'!$D82,'1.3.2.2'!$S$5:$S$100)</f>
        <v>0</v>
      </c>
      <c r="K82" s="115">
        <f>SUMIF('1.3.2.1'!$F$5:$F$100,'1.3.2'!$D82,'1.3.2.1'!$U$5:$U$100)</f>
        <v>0</v>
      </c>
      <c r="L82" s="115">
        <f>SUMIF('1.3.2.2'!$F$5:$F$100,'1.3.2'!$D82,'1.3.2.2'!$T$5:$T$100)</f>
        <v>0</v>
      </c>
      <c r="M82" s="116">
        <f t="shared" si="9"/>
        <v>0</v>
      </c>
      <c r="N82" s="117" t="e">
        <f t="shared" si="10"/>
        <v>#DIV/0!</v>
      </c>
      <c r="O82" s="118" t="e">
        <f t="shared" si="11"/>
        <v>#DIV/0!</v>
      </c>
      <c r="Q82" s="106" t="e">
        <f>IF($N82&lt;RW_Pumpen!$B$1,RW_Pumpen!$B$2,IF($N82&gt;RW_Pumpen!$D$1,RW_Pumpen!$D$2,RW_Pumpen!$C$2))</f>
        <v>#DIV/0!</v>
      </c>
      <c r="R82" s="106" t="e">
        <f>IF($N82&lt;RW_Pumpen!$B$1,RW_Pumpen!$B$3,IF($N82&gt;RW_Pumpen!$D$1,RW_Pumpen!$D$3,RW_Pumpen!$C$3))</f>
        <v>#DIV/0!</v>
      </c>
      <c r="S82" s="106" t="e">
        <f t="shared" si="7"/>
        <v>#DIV/0!</v>
      </c>
    </row>
    <row r="83" spans="1:19" ht="15" customHeight="1" x14ac:dyDescent="0.25">
      <c r="A83" s="90">
        <v>83</v>
      </c>
      <c r="B83" s="59"/>
      <c r="C83" s="60"/>
      <c r="D83" s="108"/>
      <c r="E83" s="109"/>
      <c r="F83" s="105">
        <f t="array" ref="F83">SUMIF('1.3.2.1'!$F$5:$F$100,'1.3.2'!$D83,'1.3.2.1'!$L$5:$L$100)</f>
        <v>0</v>
      </c>
      <c r="G83" s="105">
        <f>SUMIF('1.3.2.2'!$F$5:$F$100,'1.3.2'!$D83,'1.3.2.2'!$J$5:$J$100)</f>
        <v>0</v>
      </c>
      <c r="H83" s="115">
        <f t="shared" si="8"/>
        <v>0</v>
      </c>
      <c r="I83" s="115">
        <f>SUMIF('1.3.2.1'!$F$5:$F$100,'1.3.2'!$D83,'1.3.2.1'!$T$5:$T$100)</f>
        <v>0</v>
      </c>
      <c r="J83" s="115">
        <f>SUMIF('1.3.2.2'!$F$5:$F$100,'1.3.2'!$D83,'1.3.2.2'!$S$5:$S$100)</f>
        <v>0</v>
      </c>
      <c r="K83" s="115">
        <f>SUMIF('1.3.2.1'!$F$5:$F$100,'1.3.2'!$D83,'1.3.2.1'!$U$5:$U$100)</f>
        <v>0</v>
      </c>
      <c r="L83" s="115">
        <f>SUMIF('1.3.2.2'!$F$5:$F$100,'1.3.2'!$D83,'1.3.2.2'!$T$5:$T$100)</f>
        <v>0</v>
      </c>
      <c r="M83" s="116">
        <f t="shared" si="9"/>
        <v>0</v>
      </c>
      <c r="N83" s="117" t="e">
        <f t="shared" si="10"/>
        <v>#DIV/0!</v>
      </c>
      <c r="O83" s="118" t="e">
        <f t="shared" si="11"/>
        <v>#DIV/0!</v>
      </c>
      <c r="Q83" s="106" t="e">
        <f>IF($N83&lt;RW_Pumpen!$B$1,RW_Pumpen!$B$2,IF($N83&gt;RW_Pumpen!$D$1,RW_Pumpen!$D$2,RW_Pumpen!$C$2))</f>
        <v>#DIV/0!</v>
      </c>
      <c r="R83" s="106" t="e">
        <f>IF($N83&lt;RW_Pumpen!$B$1,RW_Pumpen!$B$3,IF($N83&gt;RW_Pumpen!$D$1,RW_Pumpen!$D$3,RW_Pumpen!$C$3))</f>
        <v>#DIV/0!</v>
      </c>
      <c r="S83" s="106" t="e">
        <f t="shared" si="7"/>
        <v>#DIV/0!</v>
      </c>
    </row>
    <row r="84" spans="1:19" ht="15" customHeight="1" x14ac:dyDescent="0.25">
      <c r="A84" s="90">
        <v>84</v>
      </c>
      <c r="B84" s="59"/>
      <c r="C84" s="60"/>
      <c r="D84" s="108"/>
      <c r="E84" s="109"/>
      <c r="F84" s="105">
        <f t="array" ref="F84">SUMIF('1.3.2.1'!$F$5:$F$100,'1.3.2'!$D84,'1.3.2.1'!$L$5:$L$100)</f>
        <v>0</v>
      </c>
      <c r="G84" s="105">
        <f>SUMIF('1.3.2.2'!$F$5:$F$100,'1.3.2'!$D84,'1.3.2.2'!$J$5:$J$100)</f>
        <v>0</v>
      </c>
      <c r="H84" s="115">
        <f t="shared" si="8"/>
        <v>0</v>
      </c>
      <c r="I84" s="115">
        <f>SUMIF('1.3.2.1'!$F$5:$F$100,'1.3.2'!$D84,'1.3.2.1'!$T$5:$T$100)</f>
        <v>0</v>
      </c>
      <c r="J84" s="115">
        <f>SUMIF('1.3.2.2'!$F$5:$F$100,'1.3.2'!$D84,'1.3.2.2'!$S$5:$S$100)</f>
        <v>0</v>
      </c>
      <c r="K84" s="115">
        <f>SUMIF('1.3.2.1'!$F$5:$F$100,'1.3.2'!$D84,'1.3.2.1'!$U$5:$U$100)</f>
        <v>0</v>
      </c>
      <c r="L84" s="115">
        <f>SUMIF('1.3.2.2'!$F$5:$F$100,'1.3.2'!$D84,'1.3.2.2'!$T$5:$T$100)</f>
        <v>0</v>
      </c>
      <c r="M84" s="116">
        <f t="shared" si="9"/>
        <v>0</v>
      </c>
      <c r="N84" s="117" t="e">
        <f t="shared" si="10"/>
        <v>#DIV/0!</v>
      </c>
      <c r="O84" s="118" t="e">
        <f t="shared" si="11"/>
        <v>#DIV/0!</v>
      </c>
      <c r="Q84" s="106" t="e">
        <f>IF($N84&lt;RW_Pumpen!$B$1,RW_Pumpen!$B$2,IF($N84&gt;RW_Pumpen!$D$1,RW_Pumpen!$D$2,RW_Pumpen!$C$2))</f>
        <v>#DIV/0!</v>
      </c>
      <c r="R84" s="106" t="e">
        <f>IF($N84&lt;RW_Pumpen!$B$1,RW_Pumpen!$B$3,IF($N84&gt;RW_Pumpen!$D$1,RW_Pumpen!$D$3,RW_Pumpen!$C$3))</f>
        <v>#DIV/0!</v>
      </c>
      <c r="S84" s="106" t="e">
        <f t="shared" si="7"/>
        <v>#DIV/0!</v>
      </c>
    </row>
    <row r="85" spans="1:19" ht="15" customHeight="1" x14ac:dyDescent="0.25">
      <c r="A85" s="90">
        <v>85</v>
      </c>
      <c r="B85" s="59"/>
      <c r="C85" s="60"/>
      <c r="D85" s="108"/>
      <c r="E85" s="109"/>
      <c r="F85" s="105">
        <f t="array" ref="F85">SUMIF('1.3.2.1'!$F$5:$F$100,'1.3.2'!$D85,'1.3.2.1'!$L$5:$L$100)</f>
        <v>0</v>
      </c>
      <c r="G85" s="105">
        <f>SUMIF('1.3.2.2'!$F$5:$F$100,'1.3.2'!$D85,'1.3.2.2'!$J$5:$J$100)</f>
        <v>0</v>
      </c>
      <c r="H85" s="115">
        <f t="shared" si="8"/>
        <v>0</v>
      </c>
      <c r="I85" s="115">
        <f>SUMIF('1.3.2.1'!$F$5:$F$100,'1.3.2'!$D85,'1.3.2.1'!$T$5:$T$100)</f>
        <v>0</v>
      </c>
      <c r="J85" s="115">
        <f>SUMIF('1.3.2.2'!$F$5:$F$100,'1.3.2'!$D85,'1.3.2.2'!$S$5:$S$100)</f>
        <v>0</v>
      </c>
      <c r="K85" s="115">
        <f>SUMIF('1.3.2.1'!$F$5:$F$100,'1.3.2'!$D85,'1.3.2.1'!$U$5:$U$100)</f>
        <v>0</v>
      </c>
      <c r="L85" s="115">
        <f>SUMIF('1.3.2.2'!$F$5:$F$100,'1.3.2'!$D85,'1.3.2.2'!$T$5:$T$100)</f>
        <v>0</v>
      </c>
      <c r="M85" s="116">
        <f t="shared" si="9"/>
        <v>0</v>
      </c>
      <c r="N85" s="117" t="e">
        <f t="shared" si="10"/>
        <v>#DIV/0!</v>
      </c>
      <c r="O85" s="118" t="e">
        <f t="shared" si="11"/>
        <v>#DIV/0!</v>
      </c>
      <c r="Q85" s="106" t="e">
        <f>IF($N85&lt;RW_Pumpen!$B$1,RW_Pumpen!$B$2,IF($N85&gt;RW_Pumpen!$D$1,RW_Pumpen!$D$2,RW_Pumpen!$C$2))</f>
        <v>#DIV/0!</v>
      </c>
      <c r="R85" s="106" t="e">
        <f>IF($N85&lt;RW_Pumpen!$B$1,RW_Pumpen!$B$3,IF($N85&gt;RW_Pumpen!$D$1,RW_Pumpen!$D$3,RW_Pumpen!$C$3))</f>
        <v>#DIV/0!</v>
      </c>
      <c r="S85" s="106" t="e">
        <f t="shared" si="7"/>
        <v>#DIV/0!</v>
      </c>
    </row>
    <row r="86" spans="1:19" ht="15" customHeight="1" x14ac:dyDescent="0.25">
      <c r="A86" s="90">
        <v>86</v>
      </c>
      <c r="B86" s="59"/>
      <c r="C86" s="60"/>
      <c r="D86" s="108"/>
      <c r="E86" s="109"/>
      <c r="F86" s="105">
        <f t="array" ref="F86">SUMIF('1.3.2.1'!$F$5:$F$100,'1.3.2'!$D86,'1.3.2.1'!$L$5:$L$100)</f>
        <v>0</v>
      </c>
      <c r="G86" s="105">
        <f>SUMIF('1.3.2.2'!$F$5:$F$100,'1.3.2'!$D86,'1.3.2.2'!$J$5:$J$100)</f>
        <v>0</v>
      </c>
      <c r="H86" s="115">
        <f t="shared" si="8"/>
        <v>0</v>
      </c>
      <c r="I86" s="115">
        <f>SUMIF('1.3.2.1'!$F$5:$F$100,'1.3.2'!$D86,'1.3.2.1'!$T$5:$T$100)</f>
        <v>0</v>
      </c>
      <c r="J86" s="115">
        <f>SUMIF('1.3.2.2'!$F$5:$F$100,'1.3.2'!$D86,'1.3.2.2'!$S$5:$S$100)</f>
        <v>0</v>
      </c>
      <c r="K86" s="115">
        <f>SUMIF('1.3.2.1'!$F$5:$F$100,'1.3.2'!$D86,'1.3.2.1'!$U$5:$U$100)</f>
        <v>0</v>
      </c>
      <c r="L86" s="115">
        <f>SUMIF('1.3.2.2'!$F$5:$F$100,'1.3.2'!$D86,'1.3.2.2'!$T$5:$T$100)</f>
        <v>0</v>
      </c>
      <c r="M86" s="116">
        <f t="shared" si="9"/>
        <v>0</v>
      </c>
      <c r="N86" s="117" t="e">
        <f t="shared" si="10"/>
        <v>#DIV/0!</v>
      </c>
      <c r="O86" s="118" t="e">
        <f t="shared" si="11"/>
        <v>#DIV/0!</v>
      </c>
      <c r="Q86" s="106" t="e">
        <f>IF($N86&lt;RW_Pumpen!$B$1,RW_Pumpen!$B$2,IF($N86&gt;RW_Pumpen!$D$1,RW_Pumpen!$D$2,RW_Pumpen!$C$2))</f>
        <v>#DIV/0!</v>
      </c>
      <c r="R86" s="106" t="e">
        <f>IF($N86&lt;RW_Pumpen!$B$1,RW_Pumpen!$B$3,IF($N86&gt;RW_Pumpen!$D$1,RW_Pumpen!$D$3,RW_Pumpen!$C$3))</f>
        <v>#DIV/0!</v>
      </c>
      <c r="S86" s="106" t="e">
        <f t="shared" si="7"/>
        <v>#DIV/0!</v>
      </c>
    </row>
    <row r="87" spans="1:19" ht="15" customHeight="1" x14ac:dyDescent="0.25">
      <c r="A87" s="90">
        <v>87</v>
      </c>
      <c r="B87" s="59"/>
      <c r="C87" s="60"/>
      <c r="D87" s="108"/>
      <c r="E87" s="109"/>
      <c r="F87" s="105">
        <f t="array" ref="F87">SUMIF('1.3.2.1'!$F$5:$F$100,'1.3.2'!$D87,'1.3.2.1'!$L$5:$L$100)</f>
        <v>0</v>
      </c>
      <c r="G87" s="105">
        <f>SUMIF('1.3.2.2'!$F$5:$F$100,'1.3.2'!$D87,'1.3.2.2'!$J$5:$J$100)</f>
        <v>0</v>
      </c>
      <c r="H87" s="115">
        <f t="shared" si="8"/>
        <v>0</v>
      </c>
      <c r="I87" s="115">
        <f>SUMIF('1.3.2.1'!$F$5:$F$100,'1.3.2'!$D87,'1.3.2.1'!$T$5:$T$100)</f>
        <v>0</v>
      </c>
      <c r="J87" s="115">
        <f>SUMIF('1.3.2.2'!$F$5:$F$100,'1.3.2'!$D87,'1.3.2.2'!$S$5:$S$100)</f>
        <v>0</v>
      </c>
      <c r="K87" s="115">
        <f>SUMIF('1.3.2.1'!$F$5:$F$100,'1.3.2'!$D87,'1.3.2.1'!$U$5:$U$100)</f>
        <v>0</v>
      </c>
      <c r="L87" s="115">
        <f>SUMIF('1.3.2.2'!$F$5:$F$100,'1.3.2'!$D87,'1.3.2.2'!$T$5:$T$100)</f>
        <v>0</v>
      </c>
      <c r="M87" s="116">
        <f t="shared" si="9"/>
        <v>0</v>
      </c>
      <c r="N87" s="117" t="e">
        <f t="shared" si="10"/>
        <v>#DIV/0!</v>
      </c>
      <c r="O87" s="118" t="e">
        <f t="shared" si="11"/>
        <v>#DIV/0!</v>
      </c>
      <c r="Q87" s="106" t="e">
        <f>IF($N87&lt;RW_Pumpen!$B$1,RW_Pumpen!$B$2,IF($N87&gt;RW_Pumpen!$D$1,RW_Pumpen!$D$2,RW_Pumpen!$C$2))</f>
        <v>#DIV/0!</v>
      </c>
      <c r="R87" s="106" t="e">
        <f>IF($N87&lt;RW_Pumpen!$B$1,RW_Pumpen!$B$3,IF($N87&gt;RW_Pumpen!$D$1,RW_Pumpen!$D$3,RW_Pumpen!$C$3))</f>
        <v>#DIV/0!</v>
      </c>
      <c r="S87" s="106" t="e">
        <f t="shared" si="7"/>
        <v>#DIV/0!</v>
      </c>
    </row>
    <row r="88" spans="1:19" ht="15" customHeight="1" x14ac:dyDescent="0.25">
      <c r="A88" s="90">
        <v>88</v>
      </c>
      <c r="B88" s="59"/>
      <c r="C88" s="60"/>
      <c r="D88" s="108"/>
      <c r="E88" s="109"/>
      <c r="F88" s="105">
        <f t="array" ref="F88">SUMIF('1.3.2.1'!$F$5:$F$100,'1.3.2'!$D88,'1.3.2.1'!$L$5:$L$100)</f>
        <v>0</v>
      </c>
      <c r="G88" s="105">
        <f>SUMIF('1.3.2.2'!$F$5:$F$100,'1.3.2'!$D88,'1.3.2.2'!$J$5:$J$100)</f>
        <v>0</v>
      </c>
      <c r="H88" s="115">
        <f t="shared" si="8"/>
        <v>0</v>
      </c>
      <c r="I88" s="115">
        <f>SUMIF('1.3.2.1'!$F$5:$F$100,'1.3.2'!$D88,'1.3.2.1'!$T$5:$T$100)</f>
        <v>0</v>
      </c>
      <c r="J88" s="115">
        <f>SUMIF('1.3.2.2'!$F$5:$F$100,'1.3.2'!$D88,'1.3.2.2'!$S$5:$S$100)</f>
        <v>0</v>
      </c>
      <c r="K88" s="115">
        <f>SUMIF('1.3.2.1'!$F$5:$F$100,'1.3.2'!$D88,'1.3.2.1'!$U$5:$U$100)</f>
        <v>0</v>
      </c>
      <c r="L88" s="115">
        <f>SUMIF('1.3.2.2'!$F$5:$F$100,'1.3.2'!$D88,'1.3.2.2'!$T$5:$T$100)</f>
        <v>0</v>
      </c>
      <c r="M88" s="116">
        <f t="shared" si="9"/>
        <v>0</v>
      </c>
      <c r="N88" s="117" t="e">
        <f t="shared" si="10"/>
        <v>#DIV/0!</v>
      </c>
      <c r="O88" s="118" t="e">
        <f t="shared" si="11"/>
        <v>#DIV/0!</v>
      </c>
      <c r="Q88" s="106" t="e">
        <f>IF($N88&lt;RW_Pumpen!$B$1,RW_Pumpen!$B$2,IF($N88&gt;RW_Pumpen!$D$1,RW_Pumpen!$D$2,RW_Pumpen!$C$2))</f>
        <v>#DIV/0!</v>
      </c>
      <c r="R88" s="106" t="e">
        <f>IF($N88&lt;RW_Pumpen!$B$1,RW_Pumpen!$B$3,IF($N88&gt;RW_Pumpen!$D$1,RW_Pumpen!$D$3,RW_Pumpen!$C$3))</f>
        <v>#DIV/0!</v>
      </c>
      <c r="S88" s="106" t="e">
        <f t="shared" si="7"/>
        <v>#DIV/0!</v>
      </c>
    </row>
    <row r="89" spans="1:19" ht="15" customHeight="1" x14ac:dyDescent="0.25">
      <c r="A89" s="90">
        <v>89</v>
      </c>
      <c r="B89" s="59"/>
      <c r="C89" s="60"/>
      <c r="D89" s="108"/>
      <c r="E89" s="109"/>
      <c r="F89" s="105">
        <f t="array" ref="F89">SUMIF('1.3.2.1'!$F$5:$F$100,'1.3.2'!$D89,'1.3.2.1'!$L$5:$L$100)</f>
        <v>0</v>
      </c>
      <c r="G89" s="105">
        <f>SUMIF('1.3.2.2'!$F$5:$F$100,'1.3.2'!$D89,'1.3.2.2'!$J$5:$J$100)</f>
        <v>0</v>
      </c>
      <c r="H89" s="115">
        <f t="shared" si="8"/>
        <v>0</v>
      </c>
      <c r="I89" s="115">
        <f>SUMIF('1.3.2.1'!$F$5:$F$100,'1.3.2'!$D89,'1.3.2.1'!$T$5:$T$100)</f>
        <v>0</v>
      </c>
      <c r="J89" s="115">
        <f>SUMIF('1.3.2.2'!$F$5:$F$100,'1.3.2'!$D89,'1.3.2.2'!$S$5:$S$100)</f>
        <v>0</v>
      </c>
      <c r="K89" s="115">
        <f>SUMIF('1.3.2.1'!$F$5:$F$100,'1.3.2'!$D89,'1.3.2.1'!$U$5:$U$100)</f>
        <v>0</v>
      </c>
      <c r="L89" s="115">
        <f>SUMIF('1.3.2.2'!$F$5:$F$100,'1.3.2'!$D89,'1.3.2.2'!$T$5:$T$100)</f>
        <v>0</v>
      </c>
      <c r="M89" s="116">
        <f t="shared" si="9"/>
        <v>0</v>
      </c>
      <c r="N89" s="117" t="e">
        <f t="shared" si="10"/>
        <v>#DIV/0!</v>
      </c>
      <c r="O89" s="118" t="e">
        <f t="shared" si="11"/>
        <v>#DIV/0!</v>
      </c>
      <c r="Q89" s="106" t="e">
        <f>IF($N89&lt;RW_Pumpen!$B$1,RW_Pumpen!$B$2,IF($N89&gt;RW_Pumpen!$D$1,RW_Pumpen!$D$2,RW_Pumpen!$C$2))</f>
        <v>#DIV/0!</v>
      </c>
      <c r="R89" s="106" t="e">
        <f>IF($N89&lt;RW_Pumpen!$B$1,RW_Pumpen!$B$3,IF($N89&gt;RW_Pumpen!$D$1,RW_Pumpen!$D$3,RW_Pumpen!$C$3))</f>
        <v>#DIV/0!</v>
      </c>
      <c r="S89" s="106" t="e">
        <f t="shared" si="7"/>
        <v>#DIV/0!</v>
      </c>
    </row>
    <row r="90" spans="1:19" ht="15" customHeight="1" x14ac:dyDescent="0.25">
      <c r="A90" s="90">
        <v>90</v>
      </c>
      <c r="B90" s="59"/>
      <c r="C90" s="60"/>
      <c r="D90" s="108"/>
      <c r="E90" s="109"/>
      <c r="F90" s="105">
        <f t="array" ref="F90">SUMIF('1.3.2.1'!$F$5:$F$100,'1.3.2'!$D90,'1.3.2.1'!$L$5:$L$100)</f>
        <v>0</v>
      </c>
      <c r="G90" s="105">
        <f>SUMIF('1.3.2.2'!$F$5:$F$100,'1.3.2'!$D90,'1.3.2.2'!$J$5:$J$100)</f>
        <v>0</v>
      </c>
      <c r="H90" s="115">
        <f t="shared" si="8"/>
        <v>0</v>
      </c>
      <c r="I90" s="115">
        <f>SUMIF('1.3.2.1'!$F$5:$F$100,'1.3.2'!$D90,'1.3.2.1'!$T$5:$T$100)</f>
        <v>0</v>
      </c>
      <c r="J90" s="115">
        <f>SUMIF('1.3.2.2'!$F$5:$F$100,'1.3.2'!$D90,'1.3.2.2'!$S$5:$S$100)</f>
        <v>0</v>
      </c>
      <c r="K90" s="115">
        <f>SUMIF('1.3.2.1'!$F$5:$F$100,'1.3.2'!$D90,'1.3.2.1'!$U$5:$U$100)</f>
        <v>0</v>
      </c>
      <c r="L90" s="115">
        <f>SUMIF('1.3.2.2'!$F$5:$F$100,'1.3.2'!$D90,'1.3.2.2'!$T$5:$T$100)</f>
        <v>0</v>
      </c>
      <c r="M90" s="116">
        <f t="shared" si="9"/>
        <v>0</v>
      </c>
      <c r="N90" s="117" t="e">
        <f t="shared" si="10"/>
        <v>#DIV/0!</v>
      </c>
      <c r="O90" s="118" t="e">
        <f t="shared" si="11"/>
        <v>#DIV/0!</v>
      </c>
      <c r="Q90" s="106" t="e">
        <f>IF($N90&lt;RW_Pumpen!$B$1,RW_Pumpen!$B$2,IF($N90&gt;RW_Pumpen!$D$1,RW_Pumpen!$D$2,RW_Pumpen!$C$2))</f>
        <v>#DIV/0!</v>
      </c>
      <c r="R90" s="106" t="e">
        <f>IF($N90&lt;RW_Pumpen!$B$1,RW_Pumpen!$B$3,IF($N90&gt;RW_Pumpen!$D$1,RW_Pumpen!$D$3,RW_Pumpen!$C$3))</f>
        <v>#DIV/0!</v>
      </c>
      <c r="S90" s="106" t="e">
        <f t="shared" si="7"/>
        <v>#DIV/0!</v>
      </c>
    </row>
    <row r="91" spans="1:19" ht="15" customHeight="1" x14ac:dyDescent="0.25">
      <c r="A91" s="90">
        <v>91</v>
      </c>
      <c r="B91" s="59"/>
      <c r="C91" s="60"/>
      <c r="D91" s="108"/>
      <c r="E91" s="109"/>
      <c r="F91" s="105">
        <f t="array" ref="F91">SUMIF('1.3.2.1'!$F$5:$F$100,'1.3.2'!$D91,'1.3.2.1'!$L$5:$L$100)</f>
        <v>0</v>
      </c>
      <c r="G91" s="105">
        <f>SUMIF('1.3.2.2'!$F$5:$F$100,'1.3.2'!$D91,'1.3.2.2'!$J$5:$J$100)</f>
        <v>0</v>
      </c>
      <c r="H91" s="115">
        <f t="shared" si="8"/>
        <v>0</v>
      </c>
      <c r="I91" s="115">
        <f>SUMIF('1.3.2.1'!$F$5:$F$100,'1.3.2'!$D91,'1.3.2.1'!$T$5:$T$100)</f>
        <v>0</v>
      </c>
      <c r="J91" s="115">
        <f>SUMIF('1.3.2.2'!$F$5:$F$100,'1.3.2'!$D91,'1.3.2.2'!$S$5:$S$100)</f>
        <v>0</v>
      </c>
      <c r="K91" s="115">
        <f>SUMIF('1.3.2.1'!$F$5:$F$100,'1.3.2'!$D91,'1.3.2.1'!$U$5:$U$100)</f>
        <v>0</v>
      </c>
      <c r="L91" s="115">
        <f>SUMIF('1.3.2.2'!$F$5:$F$100,'1.3.2'!$D91,'1.3.2.2'!$T$5:$T$100)</f>
        <v>0</v>
      </c>
      <c r="M91" s="116">
        <f t="shared" si="9"/>
        <v>0</v>
      </c>
      <c r="N91" s="117" t="e">
        <f t="shared" si="10"/>
        <v>#DIV/0!</v>
      </c>
      <c r="O91" s="118" t="e">
        <f t="shared" si="11"/>
        <v>#DIV/0!</v>
      </c>
      <c r="Q91" s="106" t="e">
        <f>IF($N91&lt;RW_Pumpen!$B$1,RW_Pumpen!$B$2,IF($N91&gt;RW_Pumpen!$D$1,RW_Pumpen!$D$2,RW_Pumpen!$C$2))</f>
        <v>#DIV/0!</v>
      </c>
      <c r="R91" s="106" t="e">
        <f>IF($N91&lt;RW_Pumpen!$B$1,RW_Pumpen!$B$3,IF($N91&gt;RW_Pumpen!$D$1,RW_Pumpen!$D$3,RW_Pumpen!$C$3))</f>
        <v>#DIV/0!</v>
      </c>
      <c r="S91" s="106" t="e">
        <f t="shared" si="7"/>
        <v>#DIV/0!</v>
      </c>
    </row>
    <row r="92" spans="1:19" ht="15" customHeight="1" x14ac:dyDescent="0.25">
      <c r="A92" s="90">
        <v>92</v>
      </c>
      <c r="B92" s="59"/>
      <c r="C92" s="60"/>
      <c r="D92" s="108"/>
      <c r="E92" s="109"/>
      <c r="F92" s="105">
        <f t="array" ref="F92">SUMIF('1.3.2.1'!$F$5:$F$100,'1.3.2'!$D92,'1.3.2.1'!$L$5:$L$100)</f>
        <v>0</v>
      </c>
      <c r="G92" s="105">
        <f>SUMIF('1.3.2.2'!$F$5:$F$100,'1.3.2'!$D92,'1.3.2.2'!$J$5:$J$100)</f>
        <v>0</v>
      </c>
      <c r="H92" s="115">
        <f t="shared" si="8"/>
        <v>0</v>
      </c>
      <c r="I92" s="115">
        <f>SUMIF('1.3.2.1'!$F$5:$F$100,'1.3.2'!$D92,'1.3.2.1'!$T$5:$T$100)</f>
        <v>0</v>
      </c>
      <c r="J92" s="115">
        <f>SUMIF('1.3.2.2'!$F$5:$F$100,'1.3.2'!$D92,'1.3.2.2'!$S$5:$S$100)</f>
        <v>0</v>
      </c>
      <c r="K92" s="115">
        <f>SUMIF('1.3.2.1'!$F$5:$F$100,'1.3.2'!$D92,'1.3.2.1'!$U$5:$U$100)</f>
        <v>0</v>
      </c>
      <c r="L92" s="115">
        <f>SUMIF('1.3.2.2'!$F$5:$F$100,'1.3.2'!$D92,'1.3.2.2'!$T$5:$T$100)</f>
        <v>0</v>
      </c>
      <c r="M92" s="116">
        <f t="shared" si="9"/>
        <v>0</v>
      </c>
      <c r="N92" s="117" t="e">
        <f t="shared" si="10"/>
        <v>#DIV/0!</v>
      </c>
      <c r="O92" s="118" t="e">
        <f t="shared" si="11"/>
        <v>#DIV/0!</v>
      </c>
      <c r="Q92" s="106" t="e">
        <f>IF($N92&lt;RW_Pumpen!$B$1,RW_Pumpen!$B$2,IF($N92&gt;RW_Pumpen!$D$1,RW_Pumpen!$D$2,RW_Pumpen!$C$2))</f>
        <v>#DIV/0!</v>
      </c>
      <c r="R92" s="106" t="e">
        <f>IF($N92&lt;RW_Pumpen!$B$1,RW_Pumpen!$B$3,IF($N92&gt;RW_Pumpen!$D$1,RW_Pumpen!$D$3,RW_Pumpen!$C$3))</f>
        <v>#DIV/0!</v>
      </c>
      <c r="S92" s="106" t="e">
        <f t="shared" si="7"/>
        <v>#DIV/0!</v>
      </c>
    </row>
    <row r="93" spans="1:19" ht="15" customHeight="1" x14ac:dyDescent="0.25">
      <c r="A93" s="90">
        <v>93</v>
      </c>
      <c r="B93" s="59"/>
      <c r="C93" s="60"/>
      <c r="D93" s="108"/>
      <c r="E93" s="109"/>
      <c r="F93" s="105">
        <f t="array" ref="F93">SUMIF('1.3.2.1'!$F$5:$F$100,'1.3.2'!$D93,'1.3.2.1'!$L$5:$L$100)</f>
        <v>0</v>
      </c>
      <c r="G93" s="105">
        <f>SUMIF('1.3.2.2'!$F$5:$F$100,'1.3.2'!$D93,'1.3.2.2'!$J$5:$J$100)</f>
        <v>0</v>
      </c>
      <c r="H93" s="115">
        <f t="shared" si="8"/>
        <v>0</v>
      </c>
      <c r="I93" s="115">
        <f>SUMIF('1.3.2.1'!$F$5:$F$100,'1.3.2'!$D93,'1.3.2.1'!$T$5:$T$100)</f>
        <v>0</v>
      </c>
      <c r="J93" s="115">
        <f>SUMIF('1.3.2.2'!$F$5:$F$100,'1.3.2'!$D93,'1.3.2.2'!$S$5:$S$100)</f>
        <v>0</v>
      </c>
      <c r="K93" s="115">
        <f>SUMIF('1.3.2.1'!$F$5:$F$100,'1.3.2'!$D93,'1.3.2.1'!$U$5:$U$100)</f>
        <v>0</v>
      </c>
      <c r="L93" s="115">
        <f>SUMIF('1.3.2.2'!$F$5:$F$100,'1.3.2'!$D93,'1.3.2.2'!$T$5:$T$100)</f>
        <v>0</v>
      </c>
      <c r="M93" s="116">
        <f t="shared" si="9"/>
        <v>0</v>
      </c>
      <c r="N93" s="117" t="e">
        <f t="shared" si="10"/>
        <v>#DIV/0!</v>
      </c>
      <c r="O93" s="118" t="e">
        <f t="shared" si="11"/>
        <v>#DIV/0!</v>
      </c>
      <c r="Q93" s="106" t="e">
        <f>IF($N93&lt;RW_Pumpen!$B$1,RW_Pumpen!$B$2,IF($N93&gt;RW_Pumpen!$D$1,RW_Pumpen!$D$2,RW_Pumpen!$C$2))</f>
        <v>#DIV/0!</v>
      </c>
      <c r="R93" s="106" t="e">
        <f>IF($N93&lt;RW_Pumpen!$B$1,RW_Pumpen!$B$3,IF($N93&gt;RW_Pumpen!$D$1,RW_Pumpen!$D$3,RW_Pumpen!$C$3))</f>
        <v>#DIV/0!</v>
      </c>
      <c r="S93" s="106" t="e">
        <f t="shared" si="7"/>
        <v>#DIV/0!</v>
      </c>
    </row>
    <row r="94" spans="1:19" ht="15" customHeight="1" x14ac:dyDescent="0.25">
      <c r="A94" s="90">
        <v>94</v>
      </c>
      <c r="B94" s="59"/>
      <c r="C94" s="60"/>
      <c r="D94" s="108"/>
      <c r="E94" s="109"/>
      <c r="F94" s="105">
        <f t="array" ref="F94">SUMIF('1.3.2.1'!$F$5:$F$100,'1.3.2'!$D94,'1.3.2.1'!$L$5:$L$100)</f>
        <v>0</v>
      </c>
      <c r="G94" s="105">
        <f>SUMIF('1.3.2.2'!$F$5:$F$100,'1.3.2'!$D94,'1.3.2.2'!$J$5:$J$100)</f>
        <v>0</v>
      </c>
      <c r="H94" s="115">
        <f t="shared" si="8"/>
        <v>0</v>
      </c>
      <c r="I94" s="115">
        <f>SUMIF('1.3.2.1'!$F$5:$F$100,'1.3.2'!$D94,'1.3.2.1'!$T$5:$T$100)</f>
        <v>0</v>
      </c>
      <c r="J94" s="115">
        <f>SUMIF('1.3.2.2'!$F$5:$F$100,'1.3.2'!$D94,'1.3.2.2'!$S$5:$S$100)</f>
        <v>0</v>
      </c>
      <c r="K94" s="115">
        <f>SUMIF('1.3.2.1'!$F$5:$F$100,'1.3.2'!$D94,'1.3.2.1'!$U$5:$U$100)</f>
        <v>0</v>
      </c>
      <c r="L94" s="115">
        <f>SUMIF('1.3.2.2'!$F$5:$F$100,'1.3.2'!$D94,'1.3.2.2'!$T$5:$T$100)</f>
        <v>0</v>
      </c>
      <c r="M94" s="116">
        <f t="shared" si="9"/>
        <v>0</v>
      </c>
      <c r="N94" s="117" t="e">
        <f t="shared" si="10"/>
        <v>#DIV/0!</v>
      </c>
      <c r="O94" s="118" t="e">
        <f t="shared" si="11"/>
        <v>#DIV/0!</v>
      </c>
      <c r="Q94" s="106" t="e">
        <f>IF($N94&lt;RW_Pumpen!$B$1,RW_Pumpen!$B$2,IF($N94&gt;RW_Pumpen!$D$1,RW_Pumpen!$D$2,RW_Pumpen!$C$2))</f>
        <v>#DIV/0!</v>
      </c>
      <c r="R94" s="106" t="e">
        <f>IF($N94&lt;RW_Pumpen!$B$1,RW_Pumpen!$B$3,IF($N94&gt;RW_Pumpen!$D$1,RW_Pumpen!$D$3,RW_Pumpen!$C$3))</f>
        <v>#DIV/0!</v>
      </c>
      <c r="S94" s="106" t="e">
        <f t="shared" si="7"/>
        <v>#DIV/0!</v>
      </c>
    </row>
    <row r="95" spans="1:19" ht="15" customHeight="1" x14ac:dyDescent="0.25">
      <c r="A95" s="90">
        <v>95</v>
      </c>
      <c r="B95" s="59"/>
      <c r="C95" s="60"/>
      <c r="D95" s="108"/>
      <c r="E95" s="109"/>
      <c r="F95" s="105">
        <f t="array" ref="F95">SUMIF('1.3.2.1'!$F$5:$F$100,'1.3.2'!$D95,'1.3.2.1'!$L$5:$L$100)</f>
        <v>0</v>
      </c>
      <c r="G95" s="105">
        <f>SUMIF('1.3.2.2'!$F$5:$F$100,'1.3.2'!$D95,'1.3.2.2'!$J$5:$J$100)</f>
        <v>0</v>
      </c>
      <c r="H95" s="115">
        <f t="shared" si="8"/>
        <v>0</v>
      </c>
      <c r="I95" s="115">
        <f>SUMIF('1.3.2.1'!$F$5:$F$100,'1.3.2'!$D95,'1.3.2.1'!$T$5:$T$100)</f>
        <v>0</v>
      </c>
      <c r="J95" s="115">
        <f>SUMIF('1.3.2.2'!$F$5:$F$100,'1.3.2'!$D95,'1.3.2.2'!$S$5:$S$100)</f>
        <v>0</v>
      </c>
      <c r="K95" s="115">
        <f>SUMIF('1.3.2.1'!$F$5:$F$100,'1.3.2'!$D95,'1.3.2.1'!$U$5:$U$100)</f>
        <v>0</v>
      </c>
      <c r="L95" s="115">
        <f>SUMIF('1.3.2.2'!$F$5:$F$100,'1.3.2'!$D95,'1.3.2.2'!$T$5:$T$100)</f>
        <v>0</v>
      </c>
      <c r="M95" s="116">
        <f t="shared" si="9"/>
        <v>0</v>
      </c>
      <c r="N95" s="117" t="e">
        <f t="shared" si="10"/>
        <v>#DIV/0!</v>
      </c>
      <c r="O95" s="118" t="e">
        <f t="shared" si="11"/>
        <v>#DIV/0!</v>
      </c>
      <c r="Q95" s="106" t="e">
        <f>IF($N95&lt;RW_Pumpen!$B$1,RW_Pumpen!$B$2,IF($N95&gt;RW_Pumpen!$D$1,RW_Pumpen!$D$2,RW_Pumpen!$C$2))</f>
        <v>#DIV/0!</v>
      </c>
      <c r="R95" s="106" t="e">
        <f>IF($N95&lt;RW_Pumpen!$B$1,RW_Pumpen!$B$3,IF($N95&gt;RW_Pumpen!$D$1,RW_Pumpen!$D$3,RW_Pumpen!$C$3))</f>
        <v>#DIV/0!</v>
      </c>
      <c r="S95" s="106" t="e">
        <f t="shared" si="7"/>
        <v>#DIV/0!</v>
      </c>
    </row>
    <row r="96" spans="1:19" ht="15" customHeight="1" x14ac:dyDescent="0.25">
      <c r="A96" s="90">
        <v>96</v>
      </c>
      <c r="B96" s="59"/>
      <c r="C96" s="60"/>
      <c r="D96" s="108"/>
      <c r="E96" s="109"/>
      <c r="F96" s="105">
        <f t="array" ref="F96">SUMIF('1.3.2.1'!$F$5:$F$100,'1.3.2'!$D96,'1.3.2.1'!$L$5:$L$100)</f>
        <v>0</v>
      </c>
      <c r="G96" s="105">
        <f>SUMIF('1.3.2.2'!$F$5:$F$100,'1.3.2'!$D96,'1.3.2.2'!$J$5:$J$100)</f>
        <v>0</v>
      </c>
      <c r="H96" s="115">
        <f t="shared" si="8"/>
        <v>0</v>
      </c>
      <c r="I96" s="115">
        <f>SUMIF('1.3.2.1'!$F$5:$F$100,'1.3.2'!$D96,'1.3.2.1'!$T$5:$T$100)</f>
        <v>0</v>
      </c>
      <c r="J96" s="115">
        <f>SUMIF('1.3.2.2'!$F$5:$F$100,'1.3.2'!$D96,'1.3.2.2'!$S$5:$S$100)</f>
        <v>0</v>
      </c>
      <c r="K96" s="115">
        <f>SUMIF('1.3.2.1'!$F$5:$F$100,'1.3.2'!$D96,'1.3.2.1'!$U$5:$U$100)</f>
        <v>0</v>
      </c>
      <c r="L96" s="115">
        <f>SUMIF('1.3.2.2'!$F$5:$F$100,'1.3.2'!$D96,'1.3.2.2'!$T$5:$T$100)</f>
        <v>0</v>
      </c>
      <c r="M96" s="116">
        <f t="shared" si="9"/>
        <v>0</v>
      </c>
      <c r="N96" s="117" t="e">
        <f t="shared" si="10"/>
        <v>#DIV/0!</v>
      </c>
      <c r="O96" s="118" t="e">
        <f t="shared" si="11"/>
        <v>#DIV/0!</v>
      </c>
      <c r="Q96" s="106" t="e">
        <f>IF($N96&lt;RW_Pumpen!$B$1,RW_Pumpen!$B$2,IF($N96&gt;RW_Pumpen!$D$1,RW_Pumpen!$D$2,RW_Pumpen!$C$2))</f>
        <v>#DIV/0!</v>
      </c>
      <c r="R96" s="106" t="e">
        <f>IF($N96&lt;RW_Pumpen!$B$1,RW_Pumpen!$B$3,IF($N96&gt;RW_Pumpen!$D$1,RW_Pumpen!$D$3,RW_Pumpen!$C$3))</f>
        <v>#DIV/0!</v>
      </c>
      <c r="S96" s="106" t="e">
        <f t="shared" si="7"/>
        <v>#DIV/0!</v>
      </c>
    </row>
    <row r="97" spans="1:19" ht="15" customHeight="1" x14ac:dyDescent="0.25">
      <c r="A97" s="90">
        <v>97</v>
      </c>
      <c r="B97" s="59"/>
      <c r="C97" s="60"/>
      <c r="D97" s="108"/>
      <c r="E97" s="109"/>
      <c r="F97" s="105">
        <f t="array" ref="F97">SUMIF('1.3.2.1'!$F$5:$F$100,'1.3.2'!$D97,'1.3.2.1'!$L$5:$L$100)</f>
        <v>0</v>
      </c>
      <c r="G97" s="105">
        <f>SUMIF('1.3.2.2'!$F$5:$F$100,'1.3.2'!$D97,'1.3.2.2'!$J$5:$J$100)</f>
        <v>0</v>
      </c>
      <c r="H97" s="115">
        <f t="shared" si="8"/>
        <v>0</v>
      </c>
      <c r="I97" s="115">
        <f>SUMIF('1.3.2.1'!$F$5:$F$100,'1.3.2'!$D97,'1.3.2.1'!$T$5:$T$100)</f>
        <v>0</v>
      </c>
      <c r="J97" s="115">
        <f>SUMIF('1.3.2.2'!$F$5:$F$100,'1.3.2'!$D97,'1.3.2.2'!$S$5:$S$100)</f>
        <v>0</v>
      </c>
      <c r="K97" s="115">
        <f>SUMIF('1.3.2.1'!$F$5:$F$100,'1.3.2'!$D97,'1.3.2.1'!$U$5:$U$100)</f>
        <v>0</v>
      </c>
      <c r="L97" s="115">
        <f>SUMIF('1.3.2.2'!$F$5:$F$100,'1.3.2'!$D97,'1.3.2.2'!$T$5:$T$100)</f>
        <v>0</v>
      </c>
      <c r="M97" s="116">
        <f t="shared" si="9"/>
        <v>0</v>
      </c>
      <c r="N97" s="117" t="e">
        <f t="shared" si="10"/>
        <v>#DIV/0!</v>
      </c>
      <c r="O97" s="118" t="e">
        <f t="shared" si="11"/>
        <v>#DIV/0!</v>
      </c>
      <c r="Q97" s="106" t="e">
        <f>IF($N97&lt;RW_Pumpen!$B$1,RW_Pumpen!$B$2,IF($N97&gt;RW_Pumpen!$D$1,RW_Pumpen!$D$2,RW_Pumpen!$C$2))</f>
        <v>#DIV/0!</v>
      </c>
      <c r="R97" s="106" t="e">
        <f>IF($N97&lt;RW_Pumpen!$B$1,RW_Pumpen!$B$3,IF($N97&gt;RW_Pumpen!$D$1,RW_Pumpen!$D$3,RW_Pumpen!$C$3))</f>
        <v>#DIV/0!</v>
      </c>
      <c r="S97" s="106" t="e">
        <f t="shared" si="7"/>
        <v>#DIV/0!</v>
      </c>
    </row>
    <row r="98" spans="1:19" ht="15" customHeight="1" x14ac:dyDescent="0.25">
      <c r="A98" s="90">
        <v>98</v>
      </c>
      <c r="B98" s="59"/>
      <c r="C98" s="60"/>
      <c r="D98" s="108"/>
      <c r="E98" s="109"/>
      <c r="F98" s="105">
        <f t="array" ref="F98">SUMIF('1.3.2.1'!$F$5:$F$100,'1.3.2'!$D98,'1.3.2.1'!$L$5:$L$100)</f>
        <v>0</v>
      </c>
      <c r="G98" s="105">
        <f>SUMIF('1.3.2.2'!$F$5:$F$100,'1.3.2'!$D98,'1.3.2.2'!$J$5:$J$100)</f>
        <v>0</v>
      </c>
      <c r="H98" s="115">
        <f t="shared" si="8"/>
        <v>0</v>
      </c>
      <c r="I98" s="115">
        <f>SUMIF('1.3.2.1'!$F$5:$F$100,'1.3.2'!$D98,'1.3.2.1'!$T$5:$T$100)</f>
        <v>0</v>
      </c>
      <c r="J98" s="115">
        <f>SUMIF('1.3.2.2'!$F$5:$F$100,'1.3.2'!$D98,'1.3.2.2'!$S$5:$S$100)</f>
        <v>0</v>
      </c>
      <c r="K98" s="115">
        <f>SUMIF('1.3.2.1'!$F$5:$F$100,'1.3.2'!$D98,'1.3.2.1'!$U$5:$U$100)</f>
        <v>0</v>
      </c>
      <c r="L98" s="115">
        <f>SUMIF('1.3.2.2'!$F$5:$F$100,'1.3.2'!$D98,'1.3.2.2'!$T$5:$T$100)</f>
        <v>0</v>
      </c>
      <c r="M98" s="116">
        <f t="shared" si="9"/>
        <v>0</v>
      </c>
      <c r="N98" s="117" t="e">
        <f t="shared" si="10"/>
        <v>#DIV/0!</v>
      </c>
      <c r="O98" s="118" t="e">
        <f t="shared" si="11"/>
        <v>#DIV/0!</v>
      </c>
      <c r="Q98" s="106" t="e">
        <f>IF($N98&lt;RW_Pumpen!$B$1,RW_Pumpen!$B$2,IF($N98&gt;RW_Pumpen!$D$1,RW_Pumpen!$D$2,RW_Pumpen!$C$2))</f>
        <v>#DIV/0!</v>
      </c>
      <c r="R98" s="106" t="e">
        <f>IF($N98&lt;RW_Pumpen!$B$1,RW_Pumpen!$B$3,IF($N98&gt;RW_Pumpen!$D$1,RW_Pumpen!$D$3,RW_Pumpen!$C$3))</f>
        <v>#DIV/0!</v>
      </c>
      <c r="S98" s="106" t="e">
        <f t="shared" si="7"/>
        <v>#DIV/0!</v>
      </c>
    </row>
    <row r="99" spans="1:19" ht="15" customHeight="1" x14ac:dyDescent="0.25">
      <c r="A99" s="90">
        <v>99</v>
      </c>
      <c r="B99" s="59"/>
      <c r="C99" s="60"/>
      <c r="D99" s="108"/>
      <c r="E99" s="109"/>
      <c r="F99" s="105">
        <f t="array" ref="F99">SUMIF('1.3.2.1'!$F$5:$F$100,'1.3.2'!$D99,'1.3.2.1'!$L$5:$L$100)</f>
        <v>0</v>
      </c>
      <c r="G99" s="105">
        <f>SUMIF('1.3.2.2'!$F$5:$F$100,'1.3.2'!$D99,'1.3.2.2'!$J$5:$J$100)</f>
        <v>0</v>
      </c>
      <c r="H99" s="115">
        <f t="shared" si="8"/>
        <v>0</v>
      </c>
      <c r="I99" s="115">
        <f>SUMIF('1.3.2.1'!$F$5:$F$100,'1.3.2'!$D99,'1.3.2.1'!$T$5:$T$100)</f>
        <v>0</v>
      </c>
      <c r="J99" s="115">
        <f>SUMIF('1.3.2.2'!$F$5:$F$100,'1.3.2'!$D99,'1.3.2.2'!$S$5:$S$100)</f>
        <v>0</v>
      </c>
      <c r="K99" s="115">
        <f>SUMIF('1.3.2.1'!$F$5:$F$100,'1.3.2'!$D99,'1.3.2.1'!$U$5:$U$100)</f>
        <v>0</v>
      </c>
      <c r="L99" s="115">
        <f>SUMIF('1.3.2.2'!$F$5:$F$100,'1.3.2'!$D99,'1.3.2.2'!$T$5:$T$100)</f>
        <v>0</v>
      </c>
      <c r="M99" s="116">
        <f t="shared" si="9"/>
        <v>0</v>
      </c>
      <c r="N99" s="117" t="e">
        <f t="shared" si="10"/>
        <v>#DIV/0!</v>
      </c>
      <c r="O99" s="118" t="e">
        <f t="shared" si="11"/>
        <v>#DIV/0!</v>
      </c>
      <c r="Q99" s="106" t="e">
        <f>IF($N99&lt;RW_Pumpen!$B$1,RW_Pumpen!$B$2,IF($N99&gt;RW_Pumpen!$D$1,RW_Pumpen!$D$2,RW_Pumpen!$C$2))</f>
        <v>#DIV/0!</v>
      </c>
      <c r="R99" s="106" t="e">
        <f>IF($N99&lt;RW_Pumpen!$B$1,RW_Pumpen!$B$3,IF($N99&gt;RW_Pumpen!$D$1,RW_Pumpen!$D$3,RW_Pumpen!$C$3))</f>
        <v>#DIV/0!</v>
      </c>
      <c r="S99" s="106" t="e">
        <f t="shared" si="7"/>
        <v>#DIV/0!</v>
      </c>
    </row>
    <row r="100" spans="1:19" ht="15" customHeight="1" x14ac:dyDescent="0.25">
      <c r="A100" s="90">
        <v>100</v>
      </c>
      <c r="B100" s="59"/>
      <c r="C100" s="60"/>
      <c r="D100" s="108"/>
      <c r="E100" s="109"/>
      <c r="F100" s="105">
        <f t="array" ref="F100">SUMIF('1.3.2.1'!$F$5:$F$100,'1.3.2'!$D100,'1.3.2.1'!$L$5:$L$100)</f>
        <v>0</v>
      </c>
      <c r="G100" s="105">
        <f>SUMIF('1.3.2.2'!$F$5:$F$100,'1.3.2'!$D100,'1.3.2.2'!$J$5:$J$100)</f>
        <v>0</v>
      </c>
      <c r="H100" s="115">
        <f t="shared" si="8"/>
        <v>0</v>
      </c>
      <c r="I100" s="115">
        <f>SUMIF('1.3.2.1'!$F$5:$F$100,'1.3.2'!$D100,'1.3.2.1'!$T$5:$T$100)</f>
        <v>0</v>
      </c>
      <c r="J100" s="115">
        <f>SUMIF('1.3.2.2'!$F$5:$F$100,'1.3.2'!$D100,'1.3.2.2'!$S$5:$S$100)</f>
        <v>0</v>
      </c>
      <c r="K100" s="115">
        <f>SUMIF('1.3.2.1'!$F$5:$F$100,'1.3.2'!$D100,'1.3.2.1'!$U$5:$U$100)</f>
        <v>0</v>
      </c>
      <c r="L100" s="115">
        <f>SUMIF('1.3.2.2'!$F$5:$F$100,'1.3.2'!$D100,'1.3.2.2'!$T$5:$T$100)</f>
        <v>0</v>
      </c>
      <c r="M100" s="116">
        <f t="shared" si="9"/>
        <v>0</v>
      </c>
      <c r="N100" s="117" t="e">
        <f t="shared" si="10"/>
        <v>#DIV/0!</v>
      </c>
      <c r="O100" s="118" t="e">
        <f t="shared" si="11"/>
        <v>#DIV/0!</v>
      </c>
      <c r="Q100" s="106" t="e">
        <f>IF($N100&lt;RW_Pumpen!$B$1,RW_Pumpen!$B$2,IF($N100&gt;RW_Pumpen!$D$1,RW_Pumpen!$D$2,RW_Pumpen!$C$2))</f>
        <v>#DIV/0!</v>
      </c>
      <c r="R100" s="106" t="e">
        <f>IF($N100&lt;RW_Pumpen!$B$1,RW_Pumpen!$B$3,IF($N100&gt;RW_Pumpen!$D$1,RW_Pumpen!$D$3,RW_Pumpen!$C$3))</f>
        <v>#DIV/0!</v>
      </c>
      <c r="S100" s="106" t="e">
        <f t="shared" si="7"/>
        <v>#DIV/0!</v>
      </c>
    </row>
  </sheetData>
  <sheetProtection password="CCE4" sheet="1"/>
  <mergeCells count="1">
    <mergeCell ref="B1:O1"/>
  </mergeCells>
  <conditionalFormatting sqref="B5:O5">
    <cfRule type="cellIs" dxfId="35" priority="2" stopIfTrue="1" operator="greaterThan">
      <formula>0</formula>
    </cfRule>
  </conditionalFormatting>
  <conditionalFormatting sqref="H6:O100">
    <cfRule type="cellIs" dxfId="34" priority="1" stopIfTrue="1" operator="greaterThan">
      <formula>0</formula>
    </cfRule>
  </conditionalFormatting>
  <pageMargins left="0.7" right="0.7" top="0.78740157499999996" bottom="0.78740157499999996" header="0.3" footer="0.3"/>
  <pageSetup paperSize="9" orientation="portrait" horizontalDpi="1200" verticalDpi="1200" r:id="rId1"/>
  <ignoredErrors>
    <ignoredError sqref="O5:O100" evalError="1"/>
  </ignoredErrors>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00"/>
  <sheetViews>
    <sheetView showRowColHeaders="0" workbookViewId="0">
      <selection activeCell="A2" sqref="A2"/>
    </sheetView>
  </sheetViews>
  <sheetFormatPr baseColWidth="10" defaultRowHeight="15" x14ac:dyDescent="0.25"/>
  <cols>
    <col min="1" max="1" width="4.7109375" style="91" customWidth="1"/>
    <col min="2" max="2" width="18.42578125" style="50" customWidth="1"/>
    <col min="3" max="3" width="14.85546875" style="50" customWidth="1"/>
    <col min="4" max="4" width="15.28515625" style="50" customWidth="1"/>
    <col min="5" max="5" width="19.42578125" style="50" customWidth="1"/>
    <col min="6" max="6" width="11" style="50" customWidth="1"/>
    <col min="7" max="7" width="16" style="50" customWidth="1"/>
    <col min="8" max="8" width="17.85546875" style="50" customWidth="1"/>
    <col min="9" max="9" width="16.85546875" style="50" customWidth="1"/>
    <col min="10" max="10" width="16.7109375" style="50" customWidth="1"/>
    <col min="11" max="11" width="11.85546875" style="50" customWidth="1"/>
    <col min="12" max="12" width="19" style="50" customWidth="1"/>
    <col min="13" max="13" width="17.28515625" style="50" customWidth="1"/>
    <col min="14" max="14" width="19" style="50" customWidth="1"/>
    <col min="15" max="16" width="14.85546875" style="50" customWidth="1"/>
    <col min="17" max="21" width="11.42578125" style="50"/>
    <col min="22" max="26" width="0" style="50" hidden="1" customWidth="1"/>
    <col min="27" max="16384" width="11.42578125" style="50"/>
  </cols>
  <sheetData>
    <row r="1" spans="1:25" s="40" customFormat="1" ht="30" customHeight="1" x14ac:dyDescent="0.2">
      <c r="A1" s="93"/>
      <c r="B1" s="197" t="s">
        <v>68</v>
      </c>
      <c r="C1" s="197"/>
      <c r="D1" s="197"/>
      <c r="E1" s="197"/>
      <c r="F1" s="197"/>
      <c r="G1" s="197"/>
      <c r="H1" s="197"/>
      <c r="I1" s="197"/>
      <c r="J1" s="197"/>
      <c r="K1" s="197"/>
      <c r="L1" s="197"/>
      <c r="M1" s="197"/>
      <c r="N1" s="197"/>
      <c r="O1" s="197"/>
      <c r="P1" s="187"/>
    </row>
    <row r="2" spans="1:25" s="40" customFormat="1" ht="6" customHeight="1" x14ac:dyDescent="0.2">
      <c r="A2" s="89"/>
    </row>
    <row r="3" spans="1:25" s="40" customFormat="1" ht="14.25" customHeight="1" x14ac:dyDescent="0.2">
      <c r="A3" s="89"/>
      <c r="B3" s="119" t="s">
        <v>78</v>
      </c>
      <c r="C3" s="119" t="s">
        <v>79</v>
      </c>
      <c r="D3" s="119" t="s">
        <v>80</v>
      </c>
      <c r="E3" s="119" t="s">
        <v>81</v>
      </c>
      <c r="F3" s="119" t="s">
        <v>82</v>
      </c>
      <c r="G3" s="119" t="s">
        <v>83</v>
      </c>
      <c r="H3" s="119" t="s">
        <v>85</v>
      </c>
      <c r="I3" s="119" t="s">
        <v>86</v>
      </c>
      <c r="J3" s="119" t="s">
        <v>96</v>
      </c>
      <c r="K3" s="119" t="s">
        <v>97</v>
      </c>
      <c r="L3" s="120" t="s">
        <v>98</v>
      </c>
      <c r="M3" s="120"/>
      <c r="N3" s="120" t="s">
        <v>100</v>
      </c>
      <c r="O3" s="119" t="s">
        <v>101</v>
      </c>
      <c r="P3" s="119"/>
      <c r="W3" s="192"/>
      <c r="X3" s="192"/>
      <c r="Y3" s="192"/>
    </row>
    <row r="4" spans="1:25" s="43" customFormat="1" ht="75" customHeight="1" x14ac:dyDescent="0.25">
      <c r="B4" s="95" t="s">
        <v>40</v>
      </c>
      <c r="C4" s="96" t="s">
        <v>69</v>
      </c>
      <c r="D4" s="96" t="s">
        <v>70</v>
      </c>
      <c r="E4" s="56" t="s">
        <v>162</v>
      </c>
      <c r="F4" s="56" t="s">
        <v>119</v>
      </c>
      <c r="G4" s="96" t="s">
        <v>120</v>
      </c>
      <c r="H4" s="56" t="s">
        <v>163</v>
      </c>
      <c r="I4" s="56" t="s">
        <v>71</v>
      </c>
      <c r="J4" s="56" t="s">
        <v>72</v>
      </c>
      <c r="K4" s="56" t="s">
        <v>47</v>
      </c>
      <c r="L4" s="56" t="s">
        <v>43</v>
      </c>
      <c r="M4" s="56" t="s">
        <v>200</v>
      </c>
      <c r="N4" s="56" t="s">
        <v>215</v>
      </c>
      <c r="O4" s="56" t="s">
        <v>207</v>
      </c>
      <c r="P4" s="56" t="s">
        <v>212</v>
      </c>
      <c r="W4" s="189" t="s">
        <v>204</v>
      </c>
      <c r="X4" s="189" t="s">
        <v>205</v>
      </c>
      <c r="Y4" s="189" t="s">
        <v>206</v>
      </c>
    </row>
    <row r="5" spans="1:25" s="40" customFormat="1" ht="14.25" customHeight="1" x14ac:dyDescent="0.2">
      <c r="A5" s="90">
        <v>5</v>
      </c>
      <c r="B5" s="121"/>
      <c r="C5" s="122"/>
      <c r="D5" s="122"/>
      <c r="E5" s="122"/>
      <c r="F5" s="122"/>
      <c r="G5" s="122"/>
      <c r="H5" s="122"/>
      <c r="I5" s="122"/>
      <c r="J5" s="122"/>
      <c r="K5" s="205"/>
      <c r="L5" s="205"/>
      <c r="M5" s="205"/>
      <c r="N5" s="205"/>
      <c r="O5" s="205"/>
      <c r="P5" s="193"/>
      <c r="W5" s="190" t="s">
        <v>209</v>
      </c>
      <c r="X5" s="190" t="s">
        <v>210</v>
      </c>
      <c r="Y5" s="190" t="s">
        <v>211</v>
      </c>
    </row>
    <row r="6" spans="1:25" s="40" customFormat="1" ht="14.25" x14ac:dyDescent="0.2">
      <c r="A6" s="90">
        <v>6</v>
      </c>
      <c r="B6" s="59" t="s">
        <v>217</v>
      </c>
      <c r="C6" s="60" t="s">
        <v>218</v>
      </c>
      <c r="D6" s="123">
        <v>40574</v>
      </c>
      <c r="E6" s="61">
        <v>50</v>
      </c>
      <c r="F6" s="62">
        <v>2500</v>
      </c>
      <c r="G6" s="98" t="s">
        <v>53</v>
      </c>
      <c r="H6" s="61">
        <v>40</v>
      </c>
      <c r="I6" s="62">
        <v>20</v>
      </c>
      <c r="J6" s="61">
        <v>93</v>
      </c>
      <c r="K6" s="124">
        <v>0.45</v>
      </c>
      <c r="L6" s="62">
        <v>50</v>
      </c>
      <c r="M6" s="62">
        <v>0</v>
      </c>
      <c r="N6" s="62">
        <v>87</v>
      </c>
      <c r="O6" s="100">
        <f>IF(N6=0,0,J6-(N6+M6))</f>
        <v>6</v>
      </c>
      <c r="P6" s="100" t="str">
        <f>IF(L6=0,0,IF(L6&lt;1000,W6,IF(L6&gt;3000,Y6,X6)))</f>
        <v>5 - 8</v>
      </c>
      <c r="W6" s="190" t="s">
        <v>209</v>
      </c>
      <c r="X6" s="190" t="s">
        <v>210</v>
      </c>
      <c r="Y6" s="190" t="s">
        <v>211</v>
      </c>
    </row>
    <row r="7" spans="1:25" s="40" customFormat="1" ht="14.25" x14ac:dyDescent="0.2">
      <c r="A7" s="90">
        <v>7</v>
      </c>
      <c r="B7" s="59"/>
      <c r="C7" s="60" t="s">
        <v>219</v>
      </c>
      <c r="D7" s="123">
        <v>40574</v>
      </c>
      <c r="E7" s="61">
        <v>30</v>
      </c>
      <c r="F7" s="62">
        <v>125</v>
      </c>
      <c r="G7" s="98" t="s">
        <v>53</v>
      </c>
      <c r="H7" s="61">
        <v>17</v>
      </c>
      <c r="I7" s="62">
        <v>20</v>
      </c>
      <c r="J7" s="61">
        <v>93</v>
      </c>
      <c r="K7" s="124">
        <v>0.37</v>
      </c>
      <c r="L7" s="62">
        <v>50</v>
      </c>
      <c r="M7" s="62">
        <v>0</v>
      </c>
      <c r="N7" s="62">
        <v>87</v>
      </c>
      <c r="O7" s="100">
        <f t="shared" ref="O7:O70" si="0">IF(N7=0,0,J7-(N7+M7))</f>
        <v>6</v>
      </c>
      <c r="P7" s="100" t="str">
        <f t="shared" ref="P7:P70" si="1">IF(L7=0,0,IF(L7&lt;1000,W7,IF(L7&gt;3000,Y7,X7)))</f>
        <v>5 - 8</v>
      </c>
      <c r="W7" s="190" t="s">
        <v>209</v>
      </c>
      <c r="X7" s="190" t="s">
        <v>210</v>
      </c>
      <c r="Y7" s="190" t="s">
        <v>211</v>
      </c>
    </row>
    <row r="8" spans="1:25" s="40" customFormat="1" ht="14.25" x14ac:dyDescent="0.2">
      <c r="A8" s="90">
        <v>8</v>
      </c>
      <c r="B8" s="59"/>
      <c r="C8" s="60" t="s">
        <v>220</v>
      </c>
      <c r="D8" s="123">
        <v>40574</v>
      </c>
      <c r="E8" s="61">
        <v>150</v>
      </c>
      <c r="F8" s="62">
        <v>5400</v>
      </c>
      <c r="G8" s="98" t="s">
        <v>53</v>
      </c>
      <c r="H8" s="61">
        <v>120</v>
      </c>
      <c r="I8" s="62">
        <v>100</v>
      </c>
      <c r="J8" s="61">
        <v>75</v>
      </c>
      <c r="K8" s="124">
        <v>0.65</v>
      </c>
      <c r="L8" s="62">
        <v>200</v>
      </c>
      <c r="M8" s="62">
        <v>0</v>
      </c>
      <c r="N8" s="62">
        <v>67</v>
      </c>
      <c r="O8" s="100">
        <f t="shared" si="0"/>
        <v>8</v>
      </c>
      <c r="P8" s="100" t="str">
        <f t="shared" si="1"/>
        <v>5 - 8</v>
      </c>
      <c r="W8" s="190" t="s">
        <v>209</v>
      </c>
      <c r="X8" s="190" t="s">
        <v>210</v>
      </c>
      <c r="Y8" s="190" t="s">
        <v>211</v>
      </c>
    </row>
    <row r="9" spans="1:25" s="40" customFormat="1" ht="14.25" x14ac:dyDescent="0.2">
      <c r="A9" s="90">
        <v>9</v>
      </c>
      <c r="B9" s="59"/>
      <c r="C9" s="60"/>
      <c r="D9" s="123"/>
      <c r="E9" s="61"/>
      <c r="F9" s="62"/>
      <c r="G9" s="98"/>
      <c r="H9" s="61"/>
      <c r="I9" s="62"/>
      <c r="J9" s="61"/>
      <c r="K9" s="124"/>
      <c r="L9" s="62"/>
      <c r="M9" s="62"/>
      <c r="N9" s="62"/>
      <c r="O9" s="100">
        <f t="shared" si="0"/>
        <v>0</v>
      </c>
      <c r="P9" s="100">
        <f t="shared" si="1"/>
        <v>0</v>
      </c>
      <c r="W9" s="190" t="s">
        <v>209</v>
      </c>
      <c r="X9" s="190" t="s">
        <v>210</v>
      </c>
      <c r="Y9" s="190" t="s">
        <v>211</v>
      </c>
    </row>
    <row r="10" spans="1:25" s="40" customFormat="1" ht="14.25" x14ac:dyDescent="0.2">
      <c r="A10" s="90">
        <v>10</v>
      </c>
      <c r="B10" s="59"/>
      <c r="C10" s="60"/>
      <c r="D10" s="123"/>
      <c r="E10" s="61"/>
      <c r="F10" s="62"/>
      <c r="G10" s="98"/>
      <c r="H10" s="61"/>
      <c r="I10" s="62"/>
      <c r="J10" s="61"/>
      <c r="K10" s="124"/>
      <c r="L10" s="62"/>
      <c r="M10" s="62"/>
      <c r="N10" s="62"/>
      <c r="O10" s="100">
        <f t="shared" si="0"/>
        <v>0</v>
      </c>
      <c r="P10" s="100">
        <f t="shared" si="1"/>
        <v>0</v>
      </c>
      <c r="W10" s="190" t="s">
        <v>209</v>
      </c>
      <c r="X10" s="190" t="s">
        <v>210</v>
      </c>
      <c r="Y10" s="190" t="s">
        <v>211</v>
      </c>
    </row>
    <row r="11" spans="1:25" s="40" customFormat="1" ht="14.25" x14ac:dyDescent="0.2">
      <c r="A11" s="90">
        <v>11</v>
      </c>
      <c r="B11" s="59"/>
      <c r="C11" s="60"/>
      <c r="D11" s="123"/>
      <c r="E11" s="61"/>
      <c r="F11" s="62"/>
      <c r="G11" s="98"/>
      <c r="H11" s="61"/>
      <c r="I11" s="62"/>
      <c r="J11" s="61"/>
      <c r="K11" s="124"/>
      <c r="L11" s="62"/>
      <c r="M11" s="62"/>
      <c r="N11" s="62"/>
      <c r="O11" s="100">
        <f t="shared" si="0"/>
        <v>0</v>
      </c>
      <c r="P11" s="100">
        <f t="shared" si="1"/>
        <v>0</v>
      </c>
      <c r="W11" s="190" t="s">
        <v>209</v>
      </c>
      <c r="X11" s="190" t="s">
        <v>210</v>
      </c>
      <c r="Y11" s="190" t="s">
        <v>211</v>
      </c>
    </row>
    <row r="12" spans="1:25" s="40" customFormat="1" ht="14.25" x14ac:dyDescent="0.2">
      <c r="A12" s="90">
        <v>12</v>
      </c>
      <c r="B12" s="59"/>
      <c r="C12" s="60"/>
      <c r="D12" s="123"/>
      <c r="E12" s="61"/>
      <c r="F12" s="62"/>
      <c r="G12" s="98"/>
      <c r="H12" s="61"/>
      <c r="I12" s="62"/>
      <c r="J12" s="61"/>
      <c r="K12" s="124"/>
      <c r="L12" s="62"/>
      <c r="M12" s="62"/>
      <c r="N12" s="62"/>
      <c r="O12" s="100">
        <f t="shared" si="0"/>
        <v>0</v>
      </c>
      <c r="P12" s="100">
        <f t="shared" si="1"/>
        <v>0</v>
      </c>
      <c r="W12" s="190" t="s">
        <v>209</v>
      </c>
      <c r="X12" s="190" t="s">
        <v>210</v>
      </c>
      <c r="Y12" s="190" t="s">
        <v>211</v>
      </c>
    </row>
    <row r="13" spans="1:25" s="40" customFormat="1" ht="14.25" x14ac:dyDescent="0.2">
      <c r="A13" s="90">
        <v>13</v>
      </c>
      <c r="B13" s="59"/>
      <c r="C13" s="60"/>
      <c r="D13" s="123"/>
      <c r="E13" s="61"/>
      <c r="F13" s="62"/>
      <c r="G13" s="98"/>
      <c r="H13" s="61"/>
      <c r="I13" s="62"/>
      <c r="J13" s="61"/>
      <c r="K13" s="124"/>
      <c r="L13" s="62"/>
      <c r="M13" s="62"/>
      <c r="N13" s="62"/>
      <c r="O13" s="100">
        <f t="shared" si="0"/>
        <v>0</v>
      </c>
      <c r="P13" s="100">
        <f t="shared" si="1"/>
        <v>0</v>
      </c>
      <c r="R13" s="41"/>
      <c r="W13" s="190" t="s">
        <v>209</v>
      </c>
      <c r="X13" s="190" t="s">
        <v>210</v>
      </c>
      <c r="Y13" s="190" t="s">
        <v>211</v>
      </c>
    </row>
    <row r="14" spans="1:25" s="40" customFormat="1" ht="14.25" x14ac:dyDescent="0.2">
      <c r="A14" s="90">
        <v>14</v>
      </c>
      <c r="B14" s="59"/>
      <c r="C14" s="60"/>
      <c r="D14" s="123"/>
      <c r="E14" s="61"/>
      <c r="F14" s="62"/>
      <c r="G14" s="98"/>
      <c r="H14" s="61"/>
      <c r="I14" s="62"/>
      <c r="J14" s="61"/>
      <c r="K14" s="124"/>
      <c r="L14" s="62"/>
      <c r="M14" s="62"/>
      <c r="N14" s="62"/>
      <c r="O14" s="100">
        <f t="shared" si="0"/>
        <v>0</v>
      </c>
      <c r="P14" s="100">
        <f t="shared" si="1"/>
        <v>0</v>
      </c>
      <c r="W14" s="190" t="s">
        <v>209</v>
      </c>
      <c r="X14" s="190" t="s">
        <v>210</v>
      </c>
      <c r="Y14" s="190" t="s">
        <v>211</v>
      </c>
    </row>
    <row r="15" spans="1:25" s="40" customFormat="1" ht="14.25" x14ac:dyDescent="0.2">
      <c r="A15" s="90">
        <v>15</v>
      </c>
      <c r="B15" s="59"/>
      <c r="C15" s="60"/>
      <c r="D15" s="123"/>
      <c r="E15" s="61"/>
      <c r="F15" s="62"/>
      <c r="G15" s="98"/>
      <c r="H15" s="61"/>
      <c r="I15" s="62"/>
      <c r="J15" s="61"/>
      <c r="K15" s="124"/>
      <c r="L15" s="62"/>
      <c r="M15" s="62"/>
      <c r="N15" s="62"/>
      <c r="O15" s="100">
        <f t="shared" si="0"/>
        <v>0</v>
      </c>
      <c r="P15" s="100">
        <f t="shared" si="1"/>
        <v>0</v>
      </c>
      <c r="W15" s="190" t="s">
        <v>209</v>
      </c>
      <c r="X15" s="190" t="s">
        <v>210</v>
      </c>
      <c r="Y15" s="190" t="s">
        <v>211</v>
      </c>
    </row>
    <row r="16" spans="1:25" s="40" customFormat="1" ht="14.25" x14ac:dyDescent="0.2">
      <c r="A16" s="90">
        <v>16</v>
      </c>
      <c r="B16" s="59"/>
      <c r="C16" s="60"/>
      <c r="D16" s="123"/>
      <c r="E16" s="61"/>
      <c r="F16" s="62"/>
      <c r="G16" s="98"/>
      <c r="H16" s="61"/>
      <c r="I16" s="62"/>
      <c r="J16" s="61"/>
      <c r="K16" s="124"/>
      <c r="L16" s="62"/>
      <c r="M16" s="62"/>
      <c r="N16" s="62"/>
      <c r="O16" s="100">
        <f t="shared" si="0"/>
        <v>0</v>
      </c>
      <c r="P16" s="100">
        <f t="shared" si="1"/>
        <v>0</v>
      </c>
      <c r="W16" s="190" t="s">
        <v>209</v>
      </c>
      <c r="X16" s="190" t="s">
        <v>210</v>
      </c>
      <c r="Y16" s="190" t="s">
        <v>211</v>
      </c>
    </row>
    <row r="17" spans="1:25" s="40" customFormat="1" ht="14.25" x14ac:dyDescent="0.2">
      <c r="A17" s="90">
        <v>17</v>
      </c>
      <c r="B17" s="59"/>
      <c r="C17" s="60"/>
      <c r="D17" s="123"/>
      <c r="E17" s="61"/>
      <c r="F17" s="62"/>
      <c r="G17" s="98"/>
      <c r="H17" s="61"/>
      <c r="I17" s="62"/>
      <c r="J17" s="61"/>
      <c r="K17" s="124"/>
      <c r="L17" s="62"/>
      <c r="M17" s="62"/>
      <c r="N17" s="62"/>
      <c r="O17" s="100">
        <f t="shared" si="0"/>
        <v>0</v>
      </c>
      <c r="P17" s="100">
        <f t="shared" si="1"/>
        <v>0</v>
      </c>
      <c r="W17" s="190" t="s">
        <v>209</v>
      </c>
      <c r="X17" s="190" t="s">
        <v>210</v>
      </c>
      <c r="Y17" s="190" t="s">
        <v>211</v>
      </c>
    </row>
    <row r="18" spans="1:25" s="40" customFormat="1" ht="14.25" x14ac:dyDescent="0.2">
      <c r="A18" s="90">
        <v>18</v>
      </c>
      <c r="B18" s="59"/>
      <c r="C18" s="60"/>
      <c r="D18" s="123"/>
      <c r="E18" s="61"/>
      <c r="F18" s="62"/>
      <c r="G18" s="98"/>
      <c r="H18" s="61"/>
      <c r="I18" s="62"/>
      <c r="J18" s="61"/>
      <c r="K18" s="124"/>
      <c r="L18" s="62"/>
      <c r="M18" s="62"/>
      <c r="N18" s="62"/>
      <c r="O18" s="100">
        <f t="shared" si="0"/>
        <v>0</v>
      </c>
      <c r="P18" s="100">
        <f t="shared" si="1"/>
        <v>0</v>
      </c>
      <c r="W18" s="190" t="s">
        <v>209</v>
      </c>
      <c r="X18" s="190" t="s">
        <v>210</v>
      </c>
      <c r="Y18" s="190" t="s">
        <v>211</v>
      </c>
    </row>
    <row r="19" spans="1:25" s="40" customFormat="1" ht="14.25" x14ac:dyDescent="0.2">
      <c r="A19" s="90">
        <v>19</v>
      </c>
      <c r="B19" s="59"/>
      <c r="C19" s="60"/>
      <c r="D19" s="123"/>
      <c r="E19" s="61"/>
      <c r="F19" s="62"/>
      <c r="G19" s="98"/>
      <c r="H19" s="61"/>
      <c r="I19" s="62"/>
      <c r="J19" s="61"/>
      <c r="K19" s="124"/>
      <c r="L19" s="62"/>
      <c r="M19" s="62"/>
      <c r="N19" s="62"/>
      <c r="O19" s="100">
        <f t="shared" si="0"/>
        <v>0</v>
      </c>
      <c r="P19" s="100">
        <f t="shared" si="1"/>
        <v>0</v>
      </c>
      <c r="W19" s="190" t="s">
        <v>209</v>
      </c>
      <c r="X19" s="190" t="s">
        <v>210</v>
      </c>
      <c r="Y19" s="190" t="s">
        <v>211</v>
      </c>
    </row>
    <row r="20" spans="1:25" s="40" customFormat="1" ht="14.25" x14ac:dyDescent="0.2">
      <c r="A20" s="90">
        <v>20</v>
      </c>
      <c r="B20" s="59"/>
      <c r="C20" s="60"/>
      <c r="D20" s="123"/>
      <c r="E20" s="61"/>
      <c r="F20" s="62"/>
      <c r="G20" s="98"/>
      <c r="H20" s="61"/>
      <c r="I20" s="62"/>
      <c r="J20" s="61"/>
      <c r="K20" s="124"/>
      <c r="L20" s="62"/>
      <c r="M20" s="62"/>
      <c r="N20" s="62"/>
      <c r="O20" s="100">
        <f t="shared" si="0"/>
        <v>0</v>
      </c>
      <c r="P20" s="100">
        <f t="shared" si="1"/>
        <v>0</v>
      </c>
      <c r="W20" s="190" t="s">
        <v>209</v>
      </c>
      <c r="X20" s="190" t="s">
        <v>210</v>
      </c>
      <c r="Y20" s="190" t="s">
        <v>211</v>
      </c>
    </row>
    <row r="21" spans="1:25" s="40" customFormat="1" ht="14.25" x14ac:dyDescent="0.2">
      <c r="A21" s="90">
        <v>21</v>
      </c>
      <c r="B21" s="59"/>
      <c r="C21" s="60"/>
      <c r="D21" s="123"/>
      <c r="E21" s="61"/>
      <c r="F21" s="62"/>
      <c r="G21" s="98"/>
      <c r="H21" s="61"/>
      <c r="I21" s="62"/>
      <c r="J21" s="61"/>
      <c r="K21" s="124"/>
      <c r="L21" s="62"/>
      <c r="M21" s="62"/>
      <c r="N21" s="62"/>
      <c r="O21" s="100">
        <f t="shared" si="0"/>
        <v>0</v>
      </c>
      <c r="P21" s="100">
        <f t="shared" si="1"/>
        <v>0</v>
      </c>
      <c r="W21" s="190" t="s">
        <v>209</v>
      </c>
      <c r="X21" s="190" t="s">
        <v>210</v>
      </c>
      <c r="Y21" s="190" t="s">
        <v>211</v>
      </c>
    </row>
    <row r="22" spans="1:25" s="40" customFormat="1" ht="14.25" x14ac:dyDescent="0.2">
      <c r="A22" s="90">
        <v>22</v>
      </c>
      <c r="B22" s="59"/>
      <c r="C22" s="60"/>
      <c r="D22" s="123"/>
      <c r="E22" s="61"/>
      <c r="F22" s="62"/>
      <c r="G22" s="98"/>
      <c r="H22" s="61"/>
      <c r="I22" s="62"/>
      <c r="J22" s="61"/>
      <c r="K22" s="124"/>
      <c r="L22" s="62"/>
      <c r="M22" s="62"/>
      <c r="N22" s="62"/>
      <c r="O22" s="100">
        <f t="shared" si="0"/>
        <v>0</v>
      </c>
      <c r="P22" s="100">
        <f t="shared" si="1"/>
        <v>0</v>
      </c>
      <c r="W22" s="190" t="s">
        <v>209</v>
      </c>
      <c r="X22" s="190" t="s">
        <v>210</v>
      </c>
      <c r="Y22" s="190" t="s">
        <v>211</v>
      </c>
    </row>
    <row r="23" spans="1:25" s="40" customFormat="1" ht="14.25" x14ac:dyDescent="0.2">
      <c r="A23" s="90">
        <v>23</v>
      </c>
      <c r="B23" s="59"/>
      <c r="C23" s="60"/>
      <c r="D23" s="123"/>
      <c r="E23" s="61"/>
      <c r="F23" s="62"/>
      <c r="G23" s="98"/>
      <c r="H23" s="61"/>
      <c r="I23" s="62"/>
      <c r="J23" s="61"/>
      <c r="K23" s="124"/>
      <c r="L23" s="62"/>
      <c r="M23" s="62"/>
      <c r="N23" s="62"/>
      <c r="O23" s="100">
        <f t="shared" si="0"/>
        <v>0</v>
      </c>
      <c r="P23" s="100">
        <f t="shared" si="1"/>
        <v>0</v>
      </c>
      <c r="W23" s="190" t="s">
        <v>209</v>
      </c>
      <c r="X23" s="190" t="s">
        <v>210</v>
      </c>
      <c r="Y23" s="190" t="s">
        <v>211</v>
      </c>
    </row>
    <row r="24" spans="1:25" s="40" customFormat="1" ht="14.25" x14ac:dyDescent="0.2">
      <c r="A24" s="90">
        <v>24</v>
      </c>
      <c r="B24" s="59"/>
      <c r="C24" s="60"/>
      <c r="D24" s="123"/>
      <c r="E24" s="61"/>
      <c r="F24" s="62"/>
      <c r="G24" s="98"/>
      <c r="H24" s="61"/>
      <c r="I24" s="62"/>
      <c r="J24" s="61"/>
      <c r="K24" s="124"/>
      <c r="L24" s="62"/>
      <c r="M24" s="62"/>
      <c r="N24" s="62"/>
      <c r="O24" s="100">
        <f t="shared" si="0"/>
        <v>0</v>
      </c>
      <c r="P24" s="100">
        <f t="shared" si="1"/>
        <v>0</v>
      </c>
      <c r="W24" s="190" t="s">
        <v>209</v>
      </c>
      <c r="X24" s="190" t="s">
        <v>210</v>
      </c>
      <c r="Y24" s="190" t="s">
        <v>211</v>
      </c>
    </row>
    <row r="25" spans="1:25" s="40" customFormat="1" ht="14.25" x14ac:dyDescent="0.2">
      <c r="A25" s="90">
        <v>25</v>
      </c>
      <c r="B25" s="59"/>
      <c r="C25" s="60"/>
      <c r="D25" s="123"/>
      <c r="E25" s="61"/>
      <c r="F25" s="62"/>
      <c r="G25" s="98"/>
      <c r="H25" s="61"/>
      <c r="I25" s="62"/>
      <c r="J25" s="61"/>
      <c r="K25" s="124"/>
      <c r="L25" s="62"/>
      <c r="M25" s="62"/>
      <c r="N25" s="62"/>
      <c r="O25" s="100">
        <f t="shared" si="0"/>
        <v>0</v>
      </c>
      <c r="P25" s="100">
        <f t="shared" si="1"/>
        <v>0</v>
      </c>
      <c r="W25" s="190" t="s">
        <v>209</v>
      </c>
      <c r="X25" s="190" t="s">
        <v>210</v>
      </c>
      <c r="Y25" s="190" t="s">
        <v>211</v>
      </c>
    </row>
    <row r="26" spans="1:25" s="40" customFormat="1" ht="14.25" x14ac:dyDescent="0.2">
      <c r="A26" s="90">
        <v>26</v>
      </c>
      <c r="B26" s="59"/>
      <c r="C26" s="60"/>
      <c r="D26" s="123"/>
      <c r="E26" s="61"/>
      <c r="F26" s="62"/>
      <c r="G26" s="98"/>
      <c r="H26" s="61"/>
      <c r="I26" s="62"/>
      <c r="J26" s="61"/>
      <c r="K26" s="124"/>
      <c r="L26" s="62"/>
      <c r="M26" s="62"/>
      <c r="N26" s="62"/>
      <c r="O26" s="100">
        <f t="shared" si="0"/>
        <v>0</v>
      </c>
      <c r="P26" s="100">
        <f t="shared" si="1"/>
        <v>0</v>
      </c>
      <c r="W26" s="190" t="s">
        <v>209</v>
      </c>
      <c r="X26" s="190" t="s">
        <v>210</v>
      </c>
      <c r="Y26" s="190" t="s">
        <v>211</v>
      </c>
    </row>
    <row r="27" spans="1:25" s="40" customFormat="1" ht="14.25" x14ac:dyDescent="0.2">
      <c r="A27" s="90">
        <v>27</v>
      </c>
      <c r="B27" s="59"/>
      <c r="C27" s="60"/>
      <c r="D27" s="123"/>
      <c r="E27" s="61"/>
      <c r="F27" s="62"/>
      <c r="G27" s="98"/>
      <c r="H27" s="61"/>
      <c r="I27" s="62"/>
      <c r="J27" s="61"/>
      <c r="K27" s="124"/>
      <c r="L27" s="62"/>
      <c r="M27" s="62"/>
      <c r="N27" s="62"/>
      <c r="O27" s="100">
        <f t="shared" si="0"/>
        <v>0</v>
      </c>
      <c r="P27" s="100">
        <f t="shared" si="1"/>
        <v>0</v>
      </c>
      <c r="W27" s="190" t="s">
        <v>209</v>
      </c>
      <c r="X27" s="190" t="s">
        <v>210</v>
      </c>
      <c r="Y27" s="190" t="s">
        <v>211</v>
      </c>
    </row>
    <row r="28" spans="1:25" s="40" customFormat="1" ht="14.25" x14ac:dyDescent="0.2">
      <c r="A28" s="90">
        <v>28</v>
      </c>
      <c r="B28" s="59"/>
      <c r="C28" s="60"/>
      <c r="D28" s="123"/>
      <c r="E28" s="61"/>
      <c r="F28" s="62"/>
      <c r="G28" s="98"/>
      <c r="H28" s="61"/>
      <c r="I28" s="62"/>
      <c r="J28" s="61"/>
      <c r="K28" s="124"/>
      <c r="L28" s="62"/>
      <c r="M28" s="62"/>
      <c r="N28" s="62"/>
      <c r="O28" s="100">
        <f t="shared" si="0"/>
        <v>0</v>
      </c>
      <c r="P28" s="100">
        <f t="shared" si="1"/>
        <v>0</v>
      </c>
      <c r="W28" s="190" t="s">
        <v>209</v>
      </c>
      <c r="X28" s="190" t="s">
        <v>210</v>
      </c>
      <c r="Y28" s="190" t="s">
        <v>211</v>
      </c>
    </row>
    <row r="29" spans="1:25" s="40" customFormat="1" ht="14.25" x14ac:dyDescent="0.2">
      <c r="A29" s="90">
        <v>29</v>
      </c>
      <c r="B29" s="59"/>
      <c r="C29" s="60"/>
      <c r="D29" s="123"/>
      <c r="E29" s="61"/>
      <c r="F29" s="62"/>
      <c r="G29" s="98"/>
      <c r="H29" s="61"/>
      <c r="I29" s="62"/>
      <c r="J29" s="61"/>
      <c r="K29" s="124"/>
      <c r="L29" s="62"/>
      <c r="M29" s="62"/>
      <c r="N29" s="62"/>
      <c r="O29" s="100">
        <f t="shared" si="0"/>
        <v>0</v>
      </c>
      <c r="P29" s="100">
        <f t="shared" si="1"/>
        <v>0</v>
      </c>
      <c r="W29" s="190" t="s">
        <v>209</v>
      </c>
      <c r="X29" s="190" t="s">
        <v>210</v>
      </c>
      <c r="Y29" s="190" t="s">
        <v>211</v>
      </c>
    </row>
    <row r="30" spans="1:25" s="40" customFormat="1" ht="14.25" x14ac:dyDescent="0.2">
      <c r="A30" s="90">
        <v>30</v>
      </c>
      <c r="B30" s="59"/>
      <c r="C30" s="60"/>
      <c r="D30" s="123"/>
      <c r="E30" s="61"/>
      <c r="F30" s="62"/>
      <c r="G30" s="98"/>
      <c r="H30" s="61"/>
      <c r="I30" s="62"/>
      <c r="J30" s="61"/>
      <c r="K30" s="124"/>
      <c r="L30" s="62"/>
      <c r="M30" s="62"/>
      <c r="N30" s="62"/>
      <c r="O30" s="100">
        <f t="shared" si="0"/>
        <v>0</v>
      </c>
      <c r="P30" s="100">
        <f t="shared" si="1"/>
        <v>0</v>
      </c>
      <c r="W30" s="190" t="s">
        <v>209</v>
      </c>
      <c r="X30" s="190" t="s">
        <v>210</v>
      </c>
      <c r="Y30" s="190" t="s">
        <v>211</v>
      </c>
    </row>
    <row r="31" spans="1:25" s="40" customFormat="1" ht="14.25" x14ac:dyDescent="0.2">
      <c r="A31" s="90">
        <v>31</v>
      </c>
      <c r="B31" s="59"/>
      <c r="C31" s="60"/>
      <c r="D31" s="123"/>
      <c r="E31" s="61"/>
      <c r="F31" s="62"/>
      <c r="G31" s="98"/>
      <c r="H31" s="61"/>
      <c r="I31" s="62"/>
      <c r="J31" s="61"/>
      <c r="K31" s="124"/>
      <c r="L31" s="62"/>
      <c r="M31" s="62"/>
      <c r="N31" s="62"/>
      <c r="O31" s="100">
        <f t="shared" si="0"/>
        <v>0</v>
      </c>
      <c r="P31" s="100">
        <f t="shared" si="1"/>
        <v>0</v>
      </c>
      <c r="W31" s="190" t="s">
        <v>209</v>
      </c>
      <c r="X31" s="190" t="s">
        <v>210</v>
      </c>
      <c r="Y31" s="190" t="s">
        <v>211</v>
      </c>
    </row>
    <row r="32" spans="1:25" x14ac:dyDescent="0.25">
      <c r="A32" s="90">
        <v>32</v>
      </c>
      <c r="B32" s="59"/>
      <c r="C32" s="60"/>
      <c r="D32" s="123"/>
      <c r="E32" s="61"/>
      <c r="F32" s="62"/>
      <c r="G32" s="98"/>
      <c r="H32" s="61"/>
      <c r="I32" s="62"/>
      <c r="J32" s="61"/>
      <c r="K32" s="124"/>
      <c r="L32" s="62"/>
      <c r="M32" s="62"/>
      <c r="N32" s="62"/>
      <c r="O32" s="100">
        <f t="shared" si="0"/>
        <v>0</v>
      </c>
      <c r="P32" s="100">
        <f t="shared" si="1"/>
        <v>0</v>
      </c>
      <c r="W32" s="190" t="s">
        <v>209</v>
      </c>
      <c r="X32" s="190" t="s">
        <v>210</v>
      </c>
      <c r="Y32" s="190" t="s">
        <v>211</v>
      </c>
    </row>
    <row r="33" spans="1:25" x14ac:dyDescent="0.25">
      <c r="A33" s="90">
        <v>33</v>
      </c>
      <c r="B33" s="59"/>
      <c r="C33" s="60"/>
      <c r="D33" s="123"/>
      <c r="E33" s="61"/>
      <c r="F33" s="62"/>
      <c r="G33" s="98"/>
      <c r="H33" s="61"/>
      <c r="I33" s="62"/>
      <c r="J33" s="61"/>
      <c r="K33" s="124"/>
      <c r="L33" s="62"/>
      <c r="M33" s="62"/>
      <c r="N33" s="62"/>
      <c r="O33" s="100">
        <f t="shared" si="0"/>
        <v>0</v>
      </c>
      <c r="P33" s="100">
        <f t="shared" si="1"/>
        <v>0</v>
      </c>
      <c r="W33" s="190" t="s">
        <v>209</v>
      </c>
      <c r="X33" s="190" t="s">
        <v>210</v>
      </c>
      <c r="Y33" s="190" t="s">
        <v>211</v>
      </c>
    </row>
    <row r="34" spans="1:25" x14ac:dyDescent="0.25">
      <c r="A34" s="90">
        <v>34</v>
      </c>
      <c r="B34" s="59"/>
      <c r="C34" s="60"/>
      <c r="D34" s="123"/>
      <c r="E34" s="61"/>
      <c r="F34" s="62"/>
      <c r="G34" s="98"/>
      <c r="H34" s="61"/>
      <c r="I34" s="62"/>
      <c r="J34" s="61"/>
      <c r="K34" s="124"/>
      <c r="L34" s="62"/>
      <c r="M34" s="62"/>
      <c r="N34" s="62"/>
      <c r="O34" s="100">
        <f t="shared" si="0"/>
        <v>0</v>
      </c>
      <c r="P34" s="100">
        <f t="shared" si="1"/>
        <v>0</v>
      </c>
      <c r="W34" s="190" t="s">
        <v>209</v>
      </c>
      <c r="X34" s="190" t="s">
        <v>210</v>
      </c>
      <c r="Y34" s="190" t="s">
        <v>211</v>
      </c>
    </row>
    <row r="35" spans="1:25" x14ac:dyDescent="0.25">
      <c r="A35" s="90">
        <v>35</v>
      </c>
      <c r="B35" s="59"/>
      <c r="C35" s="60"/>
      <c r="D35" s="123"/>
      <c r="E35" s="61"/>
      <c r="F35" s="62"/>
      <c r="G35" s="98"/>
      <c r="H35" s="61"/>
      <c r="I35" s="62"/>
      <c r="J35" s="61"/>
      <c r="K35" s="124"/>
      <c r="L35" s="62"/>
      <c r="M35" s="62"/>
      <c r="N35" s="62"/>
      <c r="O35" s="100">
        <f t="shared" si="0"/>
        <v>0</v>
      </c>
      <c r="P35" s="100">
        <f t="shared" si="1"/>
        <v>0</v>
      </c>
      <c r="W35" s="190" t="s">
        <v>209</v>
      </c>
      <c r="X35" s="190" t="s">
        <v>210</v>
      </c>
      <c r="Y35" s="190" t="s">
        <v>211</v>
      </c>
    </row>
    <row r="36" spans="1:25" x14ac:dyDescent="0.25">
      <c r="A36" s="90">
        <v>36</v>
      </c>
      <c r="B36" s="59"/>
      <c r="C36" s="60"/>
      <c r="D36" s="123"/>
      <c r="E36" s="61"/>
      <c r="F36" s="62"/>
      <c r="G36" s="98"/>
      <c r="H36" s="61"/>
      <c r="I36" s="62"/>
      <c r="J36" s="61"/>
      <c r="K36" s="124"/>
      <c r="L36" s="62"/>
      <c r="M36" s="62"/>
      <c r="N36" s="62"/>
      <c r="O36" s="100">
        <f t="shared" si="0"/>
        <v>0</v>
      </c>
      <c r="P36" s="100">
        <f t="shared" si="1"/>
        <v>0</v>
      </c>
      <c r="W36" s="190" t="s">
        <v>209</v>
      </c>
      <c r="X36" s="190" t="s">
        <v>210</v>
      </c>
      <c r="Y36" s="190" t="s">
        <v>211</v>
      </c>
    </row>
    <row r="37" spans="1:25" x14ac:dyDescent="0.25">
      <c r="A37" s="90">
        <v>37</v>
      </c>
      <c r="B37" s="59"/>
      <c r="C37" s="60"/>
      <c r="D37" s="123"/>
      <c r="E37" s="61"/>
      <c r="F37" s="62"/>
      <c r="G37" s="98"/>
      <c r="H37" s="61"/>
      <c r="I37" s="62"/>
      <c r="J37" s="61"/>
      <c r="K37" s="124"/>
      <c r="L37" s="62"/>
      <c r="M37" s="62"/>
      <c r="N37" s="62"/>
      <c r="O37" s="100">
        <f t="shared" si="0"/>
        <v>0</v>
      </c>
      <c r="P37" s="100">
        <f t="shared" si="1"/>
        <v>0</v>
      </c>
      <c r="W37" s="190" t="s">
        <v>209</v>
      </c>
      <c r="X37" s="190" t="s">
        <v>210</v>
      </c>
      <c r="Y37" s="190" t="s">
        <v>211</v>
      </c>
    </row>
    <row r="38" spans="1:25" x14ac:dyDescent="0.25">
      <c r="A38" s="90">
        <v>38</v>
      </c>
      <c r="B38" s="59"/>
      <c r="C38" s="60"/>
      <c r="D38" s="123"/>
      <c r="E38" s="61"/>
      <c r="F38" s="62"/>
      <c r="G38" s="98"/>
      <c r="H38" s="61"/>
      <c r="I38" s="62"/>
      <c r="J38" s="61"/>
      <c r="K38" s="124"/>
      <c r="L38" s="62"/>
      <c r="M38" s="62"/>
      <c r="N38" s="62"/>
      <c r="O38" s="100">
        <f t="shared" si="0"/>
        <v>0</v>
      </c>
      <c r="P38" s="100">
        <f t="shared" si="1"/>
        <v>0</v>
      </c>
      <c r="W38" s="190" t="s">
        <v>209</v>
      </c>
      <c r="X38" s="190" t="s">
        <v>210</v>
      </c>
      <c r="Y38" s="190" t="s">
        <v>211</v>
      </c>
    </row>
    <row r="39" spans="1:25" x14ac:dyDescent="0.25">
      <c r="A39" s="90">
        <v>39</v>
      </c>
      <c r="B39" s="59"/>
      <c r="C39" s="60"/>
      <c r="D39" s="123"/>
      <c r="E39" s="61"/>
      <c r="F39" s="62"/>
      <c r="G39" s="98"/>
      <c r="H39" s="61"/>
      <c r="I39" s="62"/>
      <c r="J39" s="61"/>
      <c r="K39" s="124"/>
      <c r="L39" s="62"/>
      <c r="M39" s="62"/>
      <c r="N39" s="62"/>
      <c r="O39" s="100">
        <f t="shared" si="0"/>
        <v>0</v>
      </c>
      <c r="P39" s="100">
        <f t="shared" si="1"/>
        <v>0</v>
      </c>
      <c r="W39" s="190" t="s">
        <v>209</v>
      </c>
      <c r="X39" s="190" t="s">
        <v>210</v>
      </c>
      <c r="Y39" s="190" t="s">
        <v>211</v>
      </c>
    </row>
    <row r="40" spans="1:25" x14ac:dyDescent="0.25">
      <c r="A40" s="90">
        <v>40</v>
      </c>
      <c r="B40" s="59"/>
      <c r="C40" s="60"/>
      <c r="D40" s="123"/>
      <c r="E40" s="61"/>
      <c r="F40" s="62"/>
      <c r="G40" s="98"/>
      <c r="H40" s="61"/>
      <c r="I40" s="62"/>
      <c r="J40" s="61"/>
      <c r="K40" s="124"/>
      <c r="L40" s="62"/>
      <c r="M40" s="62"/>
      <c r="N40" s="62"/>
      <c r="O40" s="100">
        <f t="shared" si="0"/>
        <v>0</v>
      </c>
      <c r="P40" s="100">
        <f t="shared" si="1"/>
        <v>0</v>
      </c>
      <c r="W40" s="190" t="s">
        <v>209</v>
      </c>
      <c r="X40" s="190" t="s">
        <v>210</v>
      </c>
      <c r="Y40" s="190" t="s">
        <v>211</v>
      </c>
    </row>
    <row r="41" spans="1:25" x14ac:dyDescent="0.25">
      <c r="A41" s="90">
        <v>41</v>
      </c>
      <c r="B41" s="59"/>
      <c r="C41" s="60"/>
      <c r="D41" s="123"/>
      <c r="E41" s="61"/>
      <c r="F41" s="62"/>
      <c r="G41" s="98"/>
      <c r="H41" s="61"/>
      <c r="I41" s="62"/>
      <c r="J41" s="61"/>
      <c r="K41" s="124"/>
      <c r="L41" s="62"/>
      <c r="M41" s="62"/>
      <c r="N41" s="62"/>
      <c r="O41" s="100">
        <f t="shared" si="0"/>
        <v>0</v>
      </c>
      <c r="P41" s="100">
        <f t="shared" si="1"/>
        <v>0</v>
      </c>
      <c r="W41" s="190" t="s">
        <v>209</v>
      </c>
      <c r="X41" s="190" t="s">
        <v>210</v>
      </c>
      <c r="Y41" s="190" t="s">
        <v>211</v>
      </c>
    </row>
    <row r="42" spans="1:25" x14ac:dyDescent="0.25">
      <c r="A42" s="90">
        <v>42</v>
      </c>
      <c r="B42" s="59"/>
      <c r="C42" s="60"/>
      <c r="D42" s="123"/>
      <c r="E42" s="61"/>
      <c r="F42" s="62"/>
      <c r="G42" s="98"/>
      <c r="H42" s="61"/>
      <c r="I42" s="62"/>
      <c r="J42" s="61"/>
      <c r="K42" s="124"/>
      <c r="L42" s="62"/>
      <c r="M42" s="62"/>
      <c r="N42" s="62"/>
      <c r="O42" s="100">
        <f t="shared" si="0"/>
        <v>0</v>
      </c>
      <c r="P42" s="100">
        <f t="shared" si="1"/>
        <v>0</v>
      </c>
      <c r="W42" s="190" t="s">
        <v>209</v>
      </c>
      <c r="X42" s="190" t="s">
        <v>210</v>
      </c>
      <c r="Y42" s="190" t="s">
        <v>211</v>
      </c>
    </row>
    <row r="43" spans="1:25" x14ac:dyDescent="0.25">
      <c r="A43" s="90">
        <v>43</v>
      </c>
      <c r="B43" s="59"/>
      <c r="C43" s="60"/>
      <c r="D43" s="123"/>
      <c r="E43" s="61"/>
      <c r="F43" s="62"/>
      <c r="G43" s="98"/>
      <c r="H43" s="61"/>
      <c r="I43" s="62"/>
      <c r="J43" s="61"/>
      <c r="K43" s="124"/>
      <c r="L43" s="62"/>
      <c r="M43" s="62"/>
      <c r="N43" s="62"/>
      <c r="O43" s="100">
        <f t="shared" si="0"/>
        <v>0</v>
      </c>
      <c r="P43" s="100">
        <f t="shared" si="1"/>
        <v>0</v>
      </c>
      <c r="W43" s="190" t="s">
        <v>209</v>
      </c>
      <c r="X43" s="190" t="s">
        <v>210</v>
      </c>
      <c r="Y43" s="190" t="s">
        <v>211</v>
      </c>
    </row>
    <row r="44" spans="1:25" x14ac:dyDescent="0.25">
      <c r="A44" s="90">
        <v>44</v>
      </c>
      <c r="B44" s="59"/>
      <c r="C44" s="60"/>
      <c r="D44" s="123"/>
      <c r="E44" s="61"/>
      <c r="F44" s="62"/>
      <c r="G44" s="98"/>
      <c r="H44" s="61"/>
      <c r="I44" s="62"/>
      <c r="J44" s="61"/>
      <c r="K44" s="124"/>
      <c r="L44" s="62"/>
      <c r="M44" s="62"/>
      <c r="N44" s="62"/>
      <c r="O44" s="100">
        <f t="shared" si="0"/>
        <v>0</v>
      </c>
      <c r="P44" s="100">
        <f t="shared" si="1"/>
        <v>0</v>
      </c>
      <c r="W44" s="190" t="s">
        <v>209</v>
      </c>
      <c r="X44" s="190" t="s">
        <v>210</v>
      </c>
      <c r="Y44" s="190" t="s">
        <v>211</v>
      </c>
    </row>
    <row r="45" spans="1:25" x14ac:dyDescent="0.25">
      <c r="A45" s="90">
        <v>45</v>
      </c>
      <c r="B45" s="59"/>
      <c r="C45" s="60"/>
      <c r="D45" s="123"/>
      <c r="E45" s="61"/>
      <c r="F45" s="62"/>
      <c r="G45" s="98"/>
      <c r="H45" s="61"/>
      <c r="I45" s="62"/>
      <c r="J45" s="61"/>
      <c r="K45" s="124"/>
      <c r="L45" s="62"/>
      <c r="M45" s="62"/>
      <c r="N45" s="62"/>
      <c r="O45" s="100">
        <f t="shared" si="0"/>
        <v>0</v>
      </c>
      <c r="P45" s="100">
        <f t="shared" si="1"/>
        <v>0</v>
      </c>
      <c r="W45" s="190" t="s">
        <v>209</v>
      </c>
      <c r="X45" s="190" t="s">
        <v>210</v>
      </c>
      <c r="Y45" s="190" t="s">
        <v>211</v>
      </c>
    </row>
    <row r="46" spans="1:25" x14ac:dyDescent="0.25">
      <c r="A46" s="90">
        <v>46</v>
      </c>
      <c r="B46" s="59"/>
      <c r="C46" s="60"/>
      <c r="D46" s="123"/>
      <c r="E46" s="61"/>
      <c r="F46" s="62"/>
      <c r="G46" s="98"/>
      <c r="H46" s="61"/>
      <c r="I46" s="62"/>
      <c r="J46" s="61"/>
      <c r="K46" s="124"/>
      <c r="L46" s="62"/>
      <c r="M46" s="62"/>
      <c r="N46" s="62"/>
      <c r="O46" s="100">
        <f t="shared" si="0"/>
        <v>0</v>
      </c>
      <c r="P46" s="100">
        <f t="shared" si="1"/>
        <v>0</v>
      </c>
      <c r="W46" s="190" t="s">
        <v>209</v>
      </c>
      <c r="X46" s="190" t="s">
        <v>210</v>
      </c>
      <c r="Y46" s="190" t="s">
        <v>211</v>
      </c>
    </row>
    <row r="47" spans="1:25" x14ac:dyDescent="0.25">
      <c r="A47" s="90">
        <v>47</v>
      </c>
      <c r="B47" s="59"/>
      <c r="C47" s="60"/>
      <c r="D47" s="123"/>
      <c r="E47" s="61"/>
      <c r="F47" s="62"/>
      <c r="G47" s="98"/>
      <c r="H47" s="61"/>
      <c r="I47" s="62"/>
      <c r="J47" s="61"/>
      <c r="K47" s="124"/>
      <c r="L47" s="62"/>
      <c r="M47" s="62"/>
      <c r="N47" s="62"/>
      <c r="O47" s="100">
        <f t="shared" si="0"/>
        <v>0</v>
      </c>
      <c r="P47" s="100">
        <f t="shared" si="1"/>
        <v>0</v>
      </c>
      <c r="W47" s="190" t="s">
        <v>209</v>
      </c>
      <c r="X47" s="190" t="s">
        <v>210</v>
      </c>
      <c r="Y47" s="190" t="s">
        <v>211</v>
      </c>
    </row>
    <row r="48" spans="1:25" x14ac:dyDescent="0.25">
      <c r="A48" s="90">
        <v>48</v>
      </c>
      <c r="B48" s="59"/>
      <c r="C48" s="60"/>
      <c r="D48" s="123"/>
      <c r="E48" s="61"/>
      <c r="F48" s="62"/>
      <c r="G48" s="98"/>
      <c r="H48" s="61"/>
      <c r="I48" s="62"/>
      <c r="J48" s="61"/>
      <c r="K48" s="124"/>
      <c r="L48" s="62"/>
      <c r="M48" s="62"/>
      <c r="N48" s="62"/>
      <c r="O48" s="100">
        <f t="shared" si="0"/>
        <v>0</v>
      </c>
      <c r="P48" s="100">
        <f t="shared" si="1"/>
        <v>0</v>
      </c>
      <c r="W48" s="190" t="s">
        <v>209</v>
      </c>
      <c r="X48" s="190" t="s">
        <v>210</v>
      </c>
      <c r="Y48" s="190" t="s">
        <v>211</v>
      </c>
    </row>
    <row r="49" spans="1:25" x14ac:dyDescent="0.25">
      <c r="A49" s="90">
        <v>49</v>
      </c>
      <c r="B49" s="59"/>
      <c r="C49" s="60"/>
      <c r="D49" s="123"/>
      <c r="E49" s="61"/>
      <c r="F49" s="62"/>
      <c r="G49" s="98"/>
      <c r="H49" s="61"/>
      <c r="I49" s="62"/>
      <c r="J49" s="61"/>
      <c r="K49" s="124"/>
      <c r="L49" s="62"/>
      <c r="M49" s="62"/>
      <c r="N49" s="62"/>
      <c r="O49" s="100">
        <f t="shared" si="0"/>
        <v>0</v>
      </c>
      <c r="P49" s="100">
        <f t="shared" si="1"/>
        <v>0</v>
      </c>
      <c r="W49" s="190" t="s">
        <v>209</v>
      </c>
      <c r="X49" s="190" t="s">
        <v>210</v>
      </c>
      <c r="Y49" s="190" t="s">
        <v>211</v>
      </c>
    </row>
    <row r="50" spans="1:25" x14ac:dyDescent="0.25">
      <c r="A50" s="90">
        <v>50</v>
      </c>
      <c r="B50" s="59"/>
      <c r="C50" s="60"/>
      <c r="D50" s="123"/>
      <c r="E50" s="61"/>
      <c r="F50" s="62"/>
      <c r="G50" s="98"/>
      <c r="H50" s="61"/>
      <c r="I50" s="62"/>
      <c r="J50" s="61"/>
      <c r="K50" s="124"/>
      <c r="L50" s="62"/>
      <c r="M50" s="62"/>
      <c r="N50" s="62"/>
      <c r="O50" s="100">
        <f t="shared" si="0"/>
        <v>0</v>
      </c>
      <c r="P50" s="100">
        <f t="shared" si="1"/>
        <v>0</v>
      </c>
      <c r="W50" s="190" t="s">
        <v>209</v>
      </c>
      <c r="X50" s="190" t="s">
        <v>210</v>
      </c>
      <c r="Y50" s="190" t="s">
        <v>211</v>
      </c>
    </row>
    <row r="51" spans="1:25" x14ac:dyDescent="0.25">
      <c r="A51" s="90">
        <v>51</v>
      </c>
      <c r="B51" s="59"/>
      <c r="C51" s="60"/>
      <c r="D51" s="123"/>
      <c r="E51" s="61"/>
      <c r="F51" s="62"/>
      <c r="G51" s="98"/>
      <c r="H51" s="61"/>
      <c r="I51" s="62"/>
      <c r="J51" s="61"/>
      <c r="K51" s="124"/>
      <c r="L51" s="62"/>
      <c r="M51" s="62"/>
      <c r="N51" s="62"/>
      <c r="O51" s="100">
        <f t="shared" si="0"/>
        <v>0</v>
      </c>
      <c r="P51" s="100">
        <f t="shared" si="1"/>
        <v>0</v>
      </c>
      <c r="W51" s="190" t="s">
        <v>209</v>
      </c>
      <c r="X51" s="190" t="s">
        <v>210</v>
      </c>
      <c r="Y51" s="190" t="s">
        <v>211</v>
      </c>
    </row>
    <row r="52" spans="1:25" x14ac:dyDescent="0.25">
      <c r="A52" s="90">
        <v>52</v>
      </c>
      <c r="B52" s="59"/>
      <c r="C52" s="60"/>
      <c r="D52" s="123"/>
      <c r="E52" s="61"/>
      <c r="F52" s="62"/>
      <c r="G52" s="98"/>
      <c r="H52" s="61"/>
      <c r="I52" s="62"/>
      <c r="J52" s="61"/>
      <c r="K52" s="124"/>
      <c r="L52" s="62"/>
      <c r="M52" s="62"/>
      <c r="N52" s="62"/>
      <c r="O52" s="100">
        <f t="shared" si="0"/>
        <v>0</v>
      </c>
      <c r="P52" s="100">
        <f t="shared" si="1"/>
        <v>0</v>
      </c>
      <c r="W52" s="190" t="s">
        <v>209</v>
      </c>
      <c r="X52" s="190" t="s">
        <v>210</v>
      </c>
      <c r="Y52" s="190" t="s">
        <v>211</v>
      </c>
    </row>
    <row r="53" spans="1:25" x14ac:dyDescent="0.25">
      <c r="A53" s="90">
        <v>53</v>
      </c>
      <c r="B53" s="59"/>
      <c r="C53" s="60"/>
      <c r="D53" s="123"/>
      <c r="E53" s="61"/>
      <c r="F53" s="62"/>
      <c r="G53" s="98"/>
      <c r="H53" s="61"/>
      <c r="I53" s="62"/>
      <c r="J53" s="61"/>
      <c r="K53" s="124"/>
      <c r="L53" s="62"/>
      <c r="M53" s="62"/>
      <c r="N53" s="62"/>
      <c r="O53" s="100">
        <f t="shared" si="0"/>
        <v>0</v>
      </c>
      <c r="P53" s="100">
        <f t="shared" si="1"/>
        <v>0</v>
      </c>
      <c r="W53" s="190" t="s">
        <v>209</v>
      </c>
      <c r="X53" s="190" t="s">
        <v>210</v>
      </c>
      <c r="Y53" s="190" t="s">
        <v>211</v>
      </c>
    </row>
    <row r="54" spans="1:25" x14ac:dyDescent="0.25">
      <c r="A54" s="90">
        <v>54</v>
      </c>
      <c r="B54" s="59"/>
      <c r="C54" s="60"/>
      <c r="D54" s="123"/>
      <c r="E54" s="61"/>
      <c r="F54" s="62"/>
      <c r="G54" s="98"/>
      <c r="H54" s="61"/>
      <c r="I54" s="62"/>
      <c r="J54" s="61"/>
      <c r="K54" s="124"/>
      <c r="L54" s="62"/>
      <c r="M54" s="62"/>
      <c r="N54" s="62"/>
      <c r="O54" s="100">
        <f t="shared" si="0"/>
        <v>0</v>
      </c>
      <c r="P54" s="100">
        <f t="shared" si="1"/>
        <v>0</v>
      </c>
      <c r="W54" s="190" t="s">
        <v>209</v>
      </c>
      <c r="X54" s="190" t="s">
        <v>210</v>
      </c>
      <c r="Y54" s="190" t="s">
        <v>211</v>
      </c>
    </row>
    <row r="55" spans="1:25" x14ac:dyDescent="0.25">
      <c r="A55" s="90">
        <v>55</v>
      </c>
      <c r="B55" s="59"/>
      <c r="C55" s="60"/>
      <c r="D55" s="123"/>
      <c r="E55" s="61"/>
      <c r="F55" s="62"/>
      <c r="G55" s="98"/>
      <c r="H55" s="61"/>
      <c r="I55" s="62"/>
      <c r="J55" s="61"/>
      <c r="K55" s="124"/>
      <c r="L55" s="62"/>
      <c r="M55" s="62"/>
      <c r="N55" s="62"/>
      <c r="O55" s="100">
        <f t="shared" si="0"/>
        <v>0</v>
      </c>
      <c r="P55" s="100">
        <f t="shared" si="1"/>
        <v>0</v>
      </c>
      <c r="W55" s="190" t="s">
        <v>209</v>
      </c>
      <c r="X55" s="190" t="s">
        <v>210</v>
      </c>
      <c r="Y55" s="190" t="s">
        <v>211</v>
      </c>
    </row>
    <row r="56" spans="1:25" x14ac:dyDescent="0.25">
      <c r="A56" s="90">
        <v>56</v>
      </c>
      <c r="B56" s="59"/>
      <c r="C56" s="60"/>
      <c r="D56" s="123"/>
      <c r="E56" s="61"/>
      <c r="F56" s="62"/>
      <c r="G56" s="98"/>
      <c r="H56" s="61"/>
      <c r="I56" s="62"/>
      <c r="J56" s="61"/>
      <c r="K56" s="124"/>
      <c r="L56" s="62"/>
      <c r="M56" s="62"/>
      <c r="N56" s="62"/>
      <c r="O56" s="100">
        <f t="shared" si="0"/>
        <v>0</v>
      </c>
      <c r="P56" s="100">
        <f t="shared" si="1"/>
        <v>0</v>
      </c>
      <c r="W56" s="190" t="s">
        <v>209</v>
      </c>
      <c r="X56" s="190" t="s">
        <v>210</v>
      </c>
      <c r="Y56" s="190" t="s">
        <v>211</v>
      </c>
    </row>
    <row r="57" spans="1:25" x14ac:dyDescent="0.25">
      <c r="A57" s="90">
        <v>57</v>
      </c>
      <c r="B57" s="59"/>
      <c r="C57" s="60"/>
      <c r="D57" s="123"/>
      <c r="E57" s="61"/>
      <c r="F57" s="62"/>
      <c r="G57" s="98"/>
      <c r="H57" s="61"/>
      <c r="I57" s="62"/>
      <c r="J57" s="61"/>
      <c r="K57" s="124"/>
      <c r="L57" s="62"/>
      <c r="M57" s="62"/>
      <c r="N57" s="62"/>
      <c r="O57" s="100">
        <f t="shared" si="0"/>
        <v>0</v>
      </c>
      <c r="P57" s="100">
        <f t="shared" si="1"/>
        <v>0</v>
      </c>
      <c r="W57" s="190" t="s">
        <v>209</v>
      </c>
      <c r="X57" s="190" t="s">
        <v>210</v>
      </c>
      <c r="Y57" s="190" t="s">
        <v>211</v>
      </c>
    </row>
    <row r="58" spans="1:25" x14ac:dyDescent="0.25">
      <c r="A58" s="90">
        <v>58</v>
      </c>
      <c r="B58" s="59"/>
      <c r="C58" s="60"/>
      <c r="D58" s="123"/>
      <c r="E58" s="61"/>
      <c r="F58" s="62"/>
      <c r="G58" s="98"/>
      <c r="H58" s="61"/>
      <c r="I58" s="62"/>
      <c r="J58" s="61"/>
      <c r="K58" s="124"/>
      <c r="L58" s="62"/>
      <c r="M58" s="62"/>
      <c r="N58" s="62"/>
      <c r="O58" s="100">
        <f t="shared" si="0"/>
        <v>0</v>
      </c>
      <c r="P58" s="100">
        <f t="shared" si="1"/>
        <v>0</v>
      </c>
      <c r="W58" s="190" t="s">
        <v>209</v>
      </c>
      <c r="X58" s="190" t="s">
        <v>210</v>
      </c>
      <c r="Y58" s="190" t="s">
        <v>211</v>
      </c>
    </row>
    <row r="59" spans="1:25" x14ac:dyDescent="0.25">
      <c r="A59" s="90">
        <v>59</v>
      </c>
      <c r="B59" s="59"/>
      <c r="C59" s="60"/>
      <c r="D59" s="123"/>
      <c r="E59" s="61"/>
      <c r="F59" s="62"/>
      <c r="G59" s="98"/>
      <c r="H59" s="61"/>
      <c r="I59" s="62"/>
      <c r="J59" s="61"/>
      <c r="K59" s="124"/>
      <c r="L59" s="62"/>
      <c r="M59" s="62"/>
      <c r="N59" s="62"/>
      <c r="O59" s="100">
        <f t="shared" si="0"/>
        <v>0</v>
      </c>
      <c r="P59" s="100">
        <f t="shared" si="1"/>
        <v>0</v>
      </c>
      <c r="W59" s="190" t="s">
        <v>209</v>
      </c>
      <c r="X59" s="190" t="s">
        <v>210</v>
      </c>
      <c r="Y59" s="190" t="s">
        <v>211</v>
      </c>
    </row>
    <row r="60" spans="1:25" x14ac:dyDescent="0.25">
      <c r="A60" s="90">
        <v>60</v>
      </c>
      <c r="B60" s="59"/>
      <c r="C60" s="60"/>
      <c r="D60" s="123"/>
      <c r="E60" s="61"/>
      <c r="F60" s="62"/>
      <c r="G60" s="98"/>
      <c r="H60" s="61"/>
      <c r="I60" s="62"/>
      <c r="J60" s="61"/>
      <c r="K60" s="124"/>
      <c r="L60" s="62"/>
      <c r="M60" s="62"/>
      <c r="N60" s="62"/>
      <c r="O60" s="100">
        <f t="shared" si="0"/>
        <v>0</v>
      </c>
      <c r="P60" s="100">
        <f t="shared" si="1"/>
        <v>0</v>
      </c>
      <c r="W60" s="190" t="s">
        <v>209</v>
      </c>
      <c r="X60" s="190" t="s">
        <v>210</v>
      </c>
      <c r="Y60" s="190" t="s">
        <v>211</v>
      </c>
    </row>
    <row r="61" spans="1:25" x14ac:dyDescent="0.25">
      <c r="A61" s="90">
        <v>61</v>
      </c>
      <c r="B61" s="59"/>
      <c r="C61" s="60"/>
      <c r="D61" s="123"/>
      <c r="E61" s="61"/>
      <c r="F61" s="62"/>
      <c r="G61" s="98"/>
      <c r="H61" s="61"/>
      <c r="I61" s="62"/>
      <c r="J61" s="61"/>
      <c r="K61" s="124"/>
      <c r="L61" s="62"/>
      <c r="M61" s="62"/>
      <c r="N61" s="62"/>
      <c r="O61" s="100">
        <f t="shared" si="0"/>
        <v>0</v>
      </c>
      <c r="P61" s="100">
        <f t="shared" si="1"/>
        <v>0</v>
      </c>
      <c r="W61" s="190" t="s">
        <v>209</v>
      </c>
      <c r="X61" s="190" t="s">
        <v>210</v>
      </c>
      <c r="Y61" s="190" t="s">
        <v>211</v>
      </c>
    </row>
    <row r="62" spans="1:25" x14ac:dyDescent="0.25">
      <c r="A62" s="90">
        <v>62</v>
      </c>
      <c r="B62" s="59"/>
      <c r="C62" s="60"/>
      <c r="D62" s="123"/>
      <c r="E62" s="61"/>
      <c r="F62" s="62"/>
      <c r="G62" s="98"/>
      <c r="H62" s="61"/>
      <c r="I62" s="62"/>
      <c r="J62" s="61"/>
      <c r="K62" s="124"/>
      <c r="L62" s="62"/>
      <c r="M62" s="62"/>
      <c r="N62" s="62"/>
      <c r="O62" s="100">
        <f t="shared" si="0"/>
        <v>0</v>
      </c>
      <c r="P62" s="100">
        <f t="shared" si="1"/>
        <v>0</v>
      </c>
      <c r="W62" s="190" t="s">
        <v>209</v>
      </c>
      <c r="X62" s="190" t="s">
        <v>210</v>
      </c>
      <c r="Y62" s="190" t="s">
        <v>211</v>
      </c>
    </row>
    <row r="63" spans="1:25" x14ac:dyDescent="0.25">
      <c r="A63" s="90">
        <v>63</v>
      </c>
      <c r="B63" s="59"/>
      <c r="C63" s="60"/>
      <c r="D63" s="123"/>
      <c r="E63" s="61"/>
      <c r="F63" s="62"/>
      <c r="G63" s="98"/>
      <c r="H63" s="61"/>
      <c r="I63" s="62"/>
      <c r="J63" s="61"/>
      <c r="K63" s="124"/>
      <c r="L63" s="62"/>
      <c r="M63" s="62"/>
      <c r="N63" s="62"/>
      <c r="O63" s="100">
        <f t="shared" si="0"/>
        <v>0</v>
      </c>
      <c r="P63" s="100">
        <f t="shared" si="1"/>
        <v>0</v>
      </c>
      <c r="W63" s="190" t="s">
        <v>209</v>
      </c>
      <c r="X63" s="190" t="s">
        <v>210</v>
      </c>
      <c r="Y63" s="190" t="s">
        <v>211</v>
      </c>
    </row>
    <row r="64" spans="1:25" x14ac:dyDescent="0.25">
      <c r="A64" s="90">
        <v>64</v>
      </c>
      <c r="B64" s="59"/>
      <c r="C64" s="60"/>
      <c r="D64" s="123"/>
      <c r="E64" s="61"/>
      <c r="F64" s="62"/>
      <c r="G64" s="98"/>
      <c r="H64" s="61"/>
      <c r="I64" s="62"/>
      <c r="J64" s="61"/>
      <c r="K64" s="124"/>
      <c r="L64" s="62"/>
      <c r="M64" s="62"/>
      <c r="N64" s="62"/>
      <c r="O64" s="100">
        <f t="shared" si="0"/>
        <v>0</v>
      </c>
      <c r="P64" s="100">
        <f t="shared" si="1"/>
        <v>0</v>
      </c>
      <c r="W64" s="190" t="s">
        <v>209</v>
      </c>
      <c r="X64" s="190" t="s">
        <v>210</v>
      </c>
      <c r="Y64" s="190" t="s">
        <v>211</v>
      </c>
    </row>
    <row r="65" spans="1:25" x14ac:dyDescent="0.25">
      <c r="A65" s="90">
        <v>65</v>
      </c>
      <c r="B65" s="59"/>
      <c r="C65" s="60"/>
      <c r="D65" s="123"/>
      <c r="E65" s="61"/>
      <c r="F65" s="62"/>
      <c r="G65" s="98"/>
      <c r="H65" s="61"/>
      <c r="I65" s="62"/>
      <c r="J65" s="61"/>
      <c r="K65" s="124"/>
      <c r="L65" s="62"/>
      <c r="M65" s="62"/>
      <c r="N65" s="62"/>
      <c r="O65" s="100">
        <f t="shared" si="0"/>
        <v>0</v>
      </c>
      <c r="P65" s="100">
        <f t="shared" si="1"/>
        <v>0</v>
      </c>
      <c r="W65" s="190" t="s">
        <v>209</v>
      </c>
      <c r="X65" s="190" t="s">
        <v>210</v>
      </c>
      <c r="Y65" s="190" t="s">
        <v>211</v>
      </c>
    </row>
    <row r="66" spans="1:25" x14ac:dyDescent="0.25">
      <c r="A66" s="90">
        <v>66</v>
      </c>
      <c r="B66" s="59"/>
      <c r="C66" s="60"/>
      <c r="D66" s="123"/>
      <c r="E66" s="61"/>
      <c r="F66" s="62"/>
      <c r="G66" s="98"/>
      <c r="H66" s="61"/>
      <c r="I66" s="62"/>
      <c r="J66" s="61"/>
      <c r="K66" s="124"/>
      <c r="L66" s="62"/>
      <c r="M66" s="62"/>
      <c r="N66" s="62"/>
      <c r="O66" s="100">
        <f t="shared" si="0"/>
        <v>0</v>
      </c>
      <c r="P66" s="100">
        <f t="shared" si="1"/>
        <v>0</v>
      </c>
      <c r="W66" s="190" t="s">
        <v>209</v>
      </c>
      <c r="X66" s="190" t="s">
        <v>210</v>
      </c>
      <c r="Y66" s="190" t="s">
        <v>211</v>
      </c>
    </row>
    <row r="67" spans="1:25" x14ac:dyDescent="0.25">
      <c r="A67" s="90">
        <v>67</v>
      </c>
      <c r="B67" s="59"/>
      <c r="C67" s="60"/>
      <c r="D67" s="123"/>
      <c r="E67" s="61"/>
      <c r="F67" s="62"/>
      <c r="G67" s="98"/>
      <c r="H67" s="61"/>
      <c r="I67" s="62"/>
      <c r="J67" s="61"/>
      <c r="K67" s="124"/>
      <c r="L67" s="62"/>
      <c r="M67" s="62"/>
      <c r="N67" s="62"/>
      <c r="O67" s="100">
        <f t="shared" si="0"/>
        <v>0</v>
      </c>
      <c r="P67" s="100">
        <f t="shared" si="1"/>
        <v>0</v>
      </c>
      <c r="W67" s="190" t="s">
        <v>209</v>
      </c>
      <c r="X67" s="190" t="s">
        <v>210</v>
      </c>
      <c r="Y67" s="190" t="s">
        <v>211</v>
      </c>
    </row>
    <row r="68" spans="1:25" x14ac:dyDescent="0.25">
      <c r="A68" s="90">
        <v>68</v>
      </c>
      <c r="B68" s="59"/>
      <c r="C68" s="60"/>
      <c r="D68" s="123"/>
      <c r="E68" s="61"/>
      <c r="F68" s="62"/>
      <c r="G68" s="98"/>
      <c r="H68" s="61"/>
      <c r="I68" s="62"/>
      <c r="J68" s="61"/>
      <c r="K68" s="124"/>
      <c r="L68" s="62"/>
      <c r="M68" s="62"/>
      <c r="N68" s="62"/>
      <c r="O68" s="100">
        <f t="shared" si="0"/>
        <v>0</v>
      </c>
      <c r="P68" s="100">
        <f t="shared" si="1"/>
        <v>0</v>
      </c>
      <c r="W68" s="190" t="s">
        <v>209</v>
      </c>
      <c r="X68" s="190" t="s">
        <v>210</v>
      </c>
      <c r="Y68" s="190" t="s">
        <v>211</v>
      </c>
    </row>
    <row r="69" spans="1:25" x14ac:dyDescent="0.25">
      <c r="A69" s="90">
        <v>69</v>
      </c>
      <c r="B69" s="59"/>
      <c r="C69" s="60"/>
      <c r="D69" s="123"/>
      <c r="E69" s="61"/>
      <c r="F69" s="62"/>
      <c r="G69" s="98"/>
      <c r="H69" s="61"/>
      <c r="I69" s="62"/>
      <c r="J69" s="61"/>
      <c r="K69" s="124"/>
      <c r="L69" s="62"/>
      <c r="M69" s="62"/>
      <c r="N69" s="62"/>
      <c r="O69" s="100">
        <f t="shared" si="0"/>
        <v>0</v>
      </c>
      <c r="P69" s="100">
        <f t="shared" si="1"/>
        <v>0</v>
      </c>
      <c r="W69" s="190" t="s">
        <v>209</v>
      </c>
      <c r="X69" s="190" t="s">
        <v>210</v>
      </c>
      <c r="Y69" s="190" t="s">
        <v>211</v>
      </c>
    </row>
    <row r="70" spans="1:25" x14ac:dyDescent="0.25">
      <c r="A70" s="90">
        <v>70</v>
      </c>
      <c r="B70" s="59"/>
      <c r="C70" s="60"/>
      <c r="D70" s="123"/>
      <c r="E70" s="61"/>
      <c r="F70" s="62"/>
      <c r="G70" s="98"/>
      <c r="H70" s="61"/>
      <c r="I70" s="62"/>
      <c r="J70" s="61"/>
      <c r="K70" s="124"/>
      <c r="L70" s="62"/>
      <c r="M70" s="62"/>
      <c r="N70" s="62"/>
      <c r="O70" s="100">
        <f t="shared" si="0"/>
        <v>0</v>
      </c>
      <c r="P70" s="100">
        <f t="shared" si="1"/>
        <v>0</v>
      </c>
      <c r="W70" s="190" t="s">
        <v>209</v>
      </c>
      <c r="X70" s="190" t="s">
        <v>210</v>
      </c>
      <c r="Y70" s="190" t="s">
        <v>211</v>
      </c>
    </row>
    <row r="71" spans="1:25" x14ac:dyDescent="0.25">
      <c r="A71" s="90">
        <v>71</v>
      </c>
      <c r="B71" s="59"/>
      <c r="C71" s="60"/>
      <c r="D71" s="123"/>
      <c r="E71" s="61"/>
      <c r="F71" s="62"/>
      <c r="G71" s="98"/>
      <c r="H71" s="61"/>
      <c r="I71" s="62"/>
      <c r="J71" s="61"/>
      <c r="K71" s="124"/>
      <c r="L71" s="62"/>
      <c r="M71" s="62"/>
      <c r="N71" s="62"/>
      <c r="O71" s="100">
        <f t="shared" ref="O71:O100" si="2">IF(N71=0,0,J71-(N71+M71))</f>
        <v>0</v>
      </c>
      <c r="P71" s="100">
        <f t="shared" ref="P71:P100" si="3">IF(L71=0,0,IF(L71&lt;1000,W71,IF(L71&gt;3000,Y71,X71)))</f>
        <v>0</v>
      </c>
      <c r="W71" s="190" t="s">
        <v>209</v>
      </c>
      <c r="X71" s="190" t="s">
        <v>210</v>
      </c>
      <c r="Y71" s="190" t="s">
        <v>211</v>
      </c>
    </row>
    <row r="72" spans="1:25" x14ac:dyDescent="0.25">
      <c r="A72" s="90">
        <v>72</v>
      </c>
      <c r="B72" s="59"/>
      <c r="C72" s="60"/>
      <c r="D72" s="123"/>
      <c r="E72" s="61"/>
      <c r="F72" s="62"/>
      <c r="G72" s="98"/>
      <c r="H72" s="61"/>
      <c r="I72" s="62"/>
      <c r="J72" s="61"/>
      <c r="K72" s="124"/>
      <c r="L72" s="62"/>
      <c r="M72" s="62"/>
      <c r="N72" s="62"/>
      <c r="O72" s="100">
        <f t="shared" si="2"/>
        <v>0</v>
      </c>
      <c r="P72" s="100">
        <f t="shared" si="3"/>
        <v>0</v>
      </c>
      <c r="W72" s="190" t="s">
        <v>209</v>
      </c>
      <c r="X72" s="190" t="s">
        <v>210</v>
      </c>
      <c r="Y72" s="190" t="s">
        <v>211</v>
      </c>
    </row>
    <row r="73" spans="1:25" x14ac:dyDescent="0.25">
      <c r="A73" s="90">
        <v>73</v>
      </c>
      <c r="B73" s="59"/>
      <c r="C73" s="60"/>
      <c r="D73" s="123"/>
      <c r="E73" s="61"/>
      <c r="F73" s="62"/>
      <c r="G73" s="98"/>
      <c r="H73" s="61"/>
      <c r="I73" s="62"/>
      <c r="J73" s="61"/>
      <c r="K73" s="124"/>
      <c r="L73" s="62"/>
      <c r="M73" s="62"/>
      <c r="N73" s="62"/>
      <c r="O73" s="100">
        <f t="shared" si="2"/>
        <v>0</v>
      </c>
      <c r="P73" s="100">
        <f t="shared" si="3"/>
        <v>0</v>
      </c>
      <c r="W73" s="190" t="s">
        <v>209</v>
      </c>
      <c r="X73" s="190" t="s">
        <v>210</v>
      </c>
      <c r="Y73" s="190" t="s">
        <v>211</v>
      </c>
    </row>
    <row r="74" spans="1:25" x14ac:dyDescent="0.25">
      <c r="A74" s="90">
        <v>74</v>
      </c>
      <c r="B74" s="59"/>
      <c r="C74" s="60"/>
      <c r="D74" s="123"/>
      <c r="E74" s="61"/>
      <c r="F74" s="62"/>
      <c r="G74" s="98"/>
      <c r="H74" s="61"/>
      <c r="I74" s="62"/>
      <c r="J74" s="61"/>
      <c r="K74" s="124"/>
      <c r="L74" s="62"/>
      <c r="M74" s="62"/>
      <c r="N74" s="62"/>
      <c r="O74" s="100">
        <f t="shared" si="2"/>
        <v>0</v>
      </c>
      <c r="P74" s="100">
        <f t="shared" si="3"/>
        <v>0</v>
      </c>
      <c r="W74" s="190" t="s">
        <v>209</v>
      </c>
      <c r="X74" s="190" t="s">
        <v>210</v>
      </c>
      <c r="Y74" s="190" t="s">
        <v>211</v>
      </c>
    </row>
    <row r="75" spans="1:25" x14ac:dyDescent="0.25">
      <c r="A75" s="90">
        <v>75</v>
      </c>
      <c r="B75" s="59"/>
      <c r="C75" s="60"/>
      <c r="D75" s="123"/>
      <c r="E75" s="61"/>
      <c r="F75" s="62"/>
      <c r="G75" s="98"/>
      <c r="H75" s="61"/>
      <c r="I75" s="62"/>
      <c r="J75" s="61"/>
      <c r="K75" s="124"/>
      <c r="L75" s="62"/>
      <c r="M75" s="62"/>
      <c r="N75" s="62"/>
      <c r="O75" s="100">
        <f t="shared" si="2"/>
        <v>0</v>
      </c>
      <c r="P75" s="100">
        <f t="shared" si="3"/>
        <v>0</v>
      </c>
      <c r="W75" s="190" t="s">
        <v>209</v>
      </c>
      <c r="X75" s="190" t="s">
        <v>210</v>
      </c>
      <c r="Y75" s="190" t="s">
        <v>211</v>
      </c>
    </row>
    <row r="76" spans="1:25" x14ac:dyDescent="0.25">
      <c r="A76" s="90">
        <v>76</v>
      </c>
      <c r="B76" s="59"/>
      <c r="C76" s="60"/>
      <c r="D76" s="123"/>
      <c r="E76" s="61"/>
      <c r="F76" s="62"/>
      <c r="G76" s="98"/>
      <c r="H76" s="61"/>
      <c r="I76" s="62"/>
      <c r="J76" s="61"/>
      <c r="K76" s="124"/>
      <c r="L76" s="62"/>
      <c r="M76" s="62"/>
      <c r="N76" s="62"/>
      <c r="O76" s="100">
        <f t="shared" si="2"/>
        <v>0</v>
      </c>
      <c r="P76" s="100">
        <f t="shared" si="3"/>
        <v>0</v>
      </c>
      <c r="W76" s="190" t="s">
        <v>209</v>
      </c>
      <c r="X76" s="190" t="s">
        <v>210</v>
      </c>
      <c r="Y76" s="190" t="s">
        <v>211</v>
      </c>
    </row>
    <row r="77" spans="1:25" x14ac:dyDescent="0.25">
      <c r="A77" s="90">
        <v>77</v>
      </c>
      <c r="B77" s="59"/>
      <c r="C77" s="60"/>
      <c r="D77" s="123"/>
      <c r="E77" s="61"/>
      <c r="F77" s="62"/>
      <c r="G77" s="98"/>
      <c r="H77" s="61"/>
      <c r="I77" s="62"/>
      <c r="J77" s="61"/>
      <c r="K77" s="124"/>
      <c r="L77" s="62"/>
      <c r="M77" s="62"/>
      <c r="N77" s="62"/>
      <c r="O77" s="100">
        <f t="shared" si="2"/>
        <v>0</v>
      </c>
      <c r="P77" s="100">
        <f t="shared" si="3"/>
        <v>0</v>
      </c>
      <c r="W77" s="190" t="s">
        <v>209</v>
      </c>
      <c r="X77" s="190" t="s">
        <v>210</v>
      </c>
      <c r="Y77" s="190" t="s">
        <v>211</v>
      </c>
    </row>
    <row r="78" spans="1:25" x14ac:dyDescent="0.25">
      <c r="A78" s="90">
        <v>78</v>
      </c>
      <c r="B78" s="59"/>
      <c r="C78" s="60"/>
      <c r="D78" s="123"/>
      <c r="E78" s="61"/>
      <c r="F78" s="62"/>
      <c r="G78" s="98"/>
      <c r="H78" s="61"/>
      <c r="I78" s="62"/>
      <c r="J78" s="61"/>
      <c r="K78" s="124"/>
      <c r="L78" s="62"/>
      <c r="M78" s="62"/>
      <c r="N78" s="62"/>
      <c r="O78" s="100">
        <f t="shared" si="2"/>
        <v>0</v>
      </c>
      <c r="P78" s="100">
        <f t="shared" si="3"/>
        <v>0</v>
      </c>
      <c r="W78" s="190" t="s">
        <v>209</v>
      </c>
      <c r="X78" s="190" t="s">
        <v>210</v>
      </c>
      <c r="Y78" s="190" t="s">
        <v>211</v>
      </c>
    </row>
    <row r="79" spans="1:25" x14ac:dyDescent="0.25">
      <c r="A79" s="90">
        <v>79</v>
      </c>
      <c r="B79" s="59"/>
      <c r="C79" s="60"/>
      <c r="D79" s="123"/>
      <c r="E79" s="61"/>
      <c r="F79" s="62"/>
      <c r="G79" s="98"/>
      <c r="H79" s="61"/>
      <c r="I79" s="62"/>
      <c r="J79" s="61"/>
      <c r="K79" s="124"/>
      <c r="L79" s="62"/>
      <c r="M79" s="62"/>
      <c r="N79" s="62"/>
      <c r="O79" s="100">
        <f t="shared" si="2"/>
        <v>0</v>
      </c>
      <c r="P79" s="100">
        <f t="shared" si="3"/>
        <v>0</v>
      </c>
      <c r="W79" s="190" t="s">
        <v>209</v>
      </c>
      <c r="X79" s="190" t="s">
        <v>210</v>
      </c>
      <c r="Y79" s="190" t="s">
        <v>211</v>
      </c>
    </row>
    <row r="80" spans="1:25" x14ac:dyDescent="0.25">
      <c r="A80" s="90">
        <v>80</v>
      </c>
      <c r="B80" s="59"/>
      <c r="C80" s="60"/>
      <c r="D80" s="123"/>
      <c r="E80" s="61"/>
      <c r="F80" s="62"/>
      <c r="G80" s="98"/>
      <c r="H80" s="61"/>
      <c r="I80" s="62"/>
      <c r="J80" s="61"/>
      <c r="K80" s="124"/>
      <c r="L80" s="62"/>
      <c r="M80" s="62"/>
      <c r="N80" s="62"/>
      <c r="O80" s="100">
        <f t="shared" si="2"/>
        <v>0</v>
      </c>
      <c r="P80" s="100">
        <f t="shared" si="3"/>
        <v>0</v>
      </c>
      <c r="W80" s="190" t="s">
        <v>209</v>
      </c>
      <c r="X80" s="190" t="s">
        <v>210</v>
      </c>
      <c r="Y80" s="190" t="s">
        <v>211</v>
      </c>
    </row>
    <row r="81" spans="1:25" x14ac:dyDescent="0.25">
      <c r="A81" s="90">
        <v>81</v>
      </c>
      <c r="B81" s="59"/>
      <c r="C81" s="60"/>
      <c r="D81" s="123"/>
      <c r="E81" s="61"/>
      <c r="F81" s="62"/>
      <c r="G81" s="98"/>
      <c r="H81" s="61"/>
      <c r="I81" s="62"/>
      <c r="J81" s="61"/>
      <c r="K81" s="124"/>
      <c r="L81" s="62"/>
      <c r="M81" s="62"/>
      <c r="N81" s="62"/>
      <c r="O81" s="100">
        <f t="shared" si="2"/>
        <v>0</v>
      </c>
      <c r="P81" s="100">
        <f t="shared" si="3"/>
        <v>0</v>
      </c>
      <c r="W81" s="190" t="s">
        <v>209</v>
      </c>
      <c r="X81" s="190" t="s">
        <v>210</v>
      </c>
      <c r="Y81" s="190" t="s">
        <v>211</v>
      </c>
    </row>
    <row r="82" spans="1:25" x14ac:dyDescent="0.25">
      <c r="A82" s="90">
        <v>82</v>
      </c>
      <c r="B82" s="59"/>
      <c r="C82" s="60"/>
      <c r="D82" s="123"/>
      <c r="E82" s="61"/>
      <c r="F82" s="62"/>
      <c r="G82" s="98"/>
      <c r="H82" s="61"/>
      <c r="I82" s="62"/>
      <c r="J82" s="61"/>
      <c r="K82" s="124"/>
      <c r="L82" s="62"/>
      <c r="M82" s="62"/>
      <c r="N82" s="62"/>
      <c r="O82" s="100">
        <f t="shared" si="2"/>
        <v>0</v>
      </c>
      <c r="P82" s="100">
        <f t="shared" si="3"/>
        <v>0</v>
      </c>
      <c r="W82" s="190" t="s">
        <v>209</v>
      </c>
      <c r="X82" s="190" t="s">
        <v>210</v>
      </c>
      <c r="Y82" s="190" t="s">
        <v>211</v>
      </c>
    </row>
    <row r="83" spans="1:25" x14ac:dyDescent="0.25">
      <c r="A83" s="90">
        <v>83</v>
      </c>
      <c r="B83" s="59"/>
      <c r="C83" s="60"/>
      <c r="D83" s="123"/>
      <c r="E83" s="61"/>
      <c r="F83" s="62"/>
      <c r="G83" s="98"/>
      <c r="H83" s="61"/>
      <c r="I83" s="62"/>
      <c r="J83" s="61"/>
      <c r="K83" s="124"/>
      <c r="L83" s="62"/>
      <c r="M83" s="62"/>
      <c r="N83" s="62"/>
      <c r="O83" s="100">
        <f t="shared" si="2"/>
        <v>0</v>
      </c>
      <c r="P83" s="100">
        <f t="shared" si="3"/>
        <v>0</v>
      </c>
      <c r="W83" s="190" t="s">
        <v>209</v>
      </c>
      <c r="X83" s="190" t="s">
        <v>210</v>
      </c>
      <c r="Y83" s="190" t="s">
        <v>211</v>
      </c>
    </row>
    <row r="84" spans="1:25" x14ac:dyDescent="0.25">
      <c r="A84" s="90">
        <v>84</v>
      </c>
      <c r="B84" s="59"/>
      <c r="C84" s="60"/>
      <c r="D84" s="123"/>
      <c r="E84" s="61"/>
      <c r="F84" s="62"/>
      <c r="G84" s="98"/>
      <c r="H84" s="61"/>
      <c r="I84" s="62"/>
      <c r="J84" s="61"/>
      <c r="K84" s="124"/>
      <c r="L84" s="62"/>
      <c r="M84" s="62"/>
      <c r="N84" s="62"/>
      <c r="O84" s="100">
        <f t="shared" si="2"/>
        <v>0</v>
      </c>
      <c r="P84" s="100">
        <f t="shared" si="3"/>
        <v>0</v>
      </c>
      <c r="W84" s="190" t="s">
        <v>209</v>
      </c>
      <c r="X84" s="190" t="s">
        <v>210</v>
      </c>
      <c r="Y84" s="190" t="s">
        <v>211</v>
      </c>
    </row>
    <row r="85" spans="1:25" x14ac:dyDescent="0.25">
      <c r="A85" s="90">
        <v>85</v>
      </c>
      <c r="B85" s="59"/>
      <c r="C85" s="60"/>
      <c r="D85" s="123"/>
      <c r="E85" s="61"/>
      <c r="F85" s="62"/>
      <c r="G85" s="98"/>
      <c r="H85" s="61"/>
      <c r="I85" s="62"/>
      <c r="J85" s="61"/>
      <c r="K85" s="124"/>
      <c r="L85" s="62"/>
      <c r="M85" s="62"/>
      <c r="N85" s="62"/>
      <c r="O85" s="100">
        <f t="shared" si="2"/>
        <v>0</v>
      </c>
      <c r="P85" s="100">
        <f t="shared" si="3"/>
        <v>0</v>
      </c>
      <c r="W85" s="190" t="s">
        <v>209</v>
      </c>
      <c r="X85" s="190" t="s">
        <v>210</v>
      </c>
      <c r="Y85" s="190" t="s">
        <v>211</v>
      </c>
    </row>
    <row r="86" spans="1:25" x14ac:dyDescent="0.25">
      <c r="A86" s="90">
        <v>86</v>
      </c>
      <c r="B86" s="59"/>
      <c r="C86" s="60"/>
      <c r="D86" s="123"/>
      <c r="E86" s="61"/>
      <c r="F86" s="62"/>
      <c r="G86" s="98"/>
      <c r="H86" s="61"/>
      <c r="I86" s="62"/>
      <c r="J86" s="61"/>
      <c r="K86" s="124"/>
      <c r="L86" s="62"/>
      <c r="M86" s="62"/>
      <c r="N86" s="62"/>
      <c r="O86" s="100">
        <f t="shared" si="2"/>
        <v>0</v>
      </c>
      <c r="P86" s="100">
        <f t="shared" si="3"/>
        <v>0</v>
      </c>
      <c r="W86" s="190" t="s">
        <v>209</v>
      </c>
      <c r="X86" s="190" t="s">
        <v>210</v>
      </c>
      <c r="Y86" s="190" t="s">
        <v>211</v>
      </c>
    </row>
    <row r="87" spans="1:25" x14ac:dyDescent="0.25">
      <c r="A87" s="90">
        <v>87</v>
      </c>
      <c r="B87" s="59"/>
      <c r="C87" s="60"/>
      <c r="D87" s="123"/>
      <c r="E87" s="61"/>
      <c r="F87" s="62"/>
      <c r="G87" s="98"/>
      <c r="H87" s="61"/>
      <c r="I87" s="62"/>
      <c r="J87" s="61"/>
      <c r="K87" s="124"/>
      <c r="L87" s="62"/>
      <c r="M87" s="62"/>
      <c r="N87" s="62"/>
      <c r="O87" s="100">
        <f t="shared" si="2"/>
        <v>0</v>
      </c>
      <c r="P87" s="100">
        <f t="shared" si="3"/>
        <v>0</v>
      </c>
      <c r="W87" s="190" t="s">
        <v>209</v>
      </c>
      <c r="X87" s="190" t="s">
        <v>210</v>
      </c>
      <c r="Y87" s="190" t="s">
        <v>211</v>
      </c>
    </row>
    <row r="88" spans="1:25" x14ac:dyDescent="0.25">
      <c r="A88" s="90">
        <v>88</v>
      </c>
      <c r="B88" s="59"/>
      <c r="C88" s="60"/>
      <c r="D88" s="123"/>
      <c r="E88" s="61"/>
      <c r="F88" s="62"/>
      <c r="G88" s="98"/>
      <c r="H88" s="61"/>
      <c r="I88" s="62"/>
      <c r="J88" s="61"/>
      <c r="K88" s="124"/>
      <c r="L88" s="62"/>
      <c r="M88" s="62"/>
      <c r="N88" s="62"/>
      <c r="O88" s="100">
        <f t="shared" si="2"/>
        <v>0</v>
      </c>
      <c r="P88" s="100">
        <f t="shared" si="3"/>
        <v>0</v>
      </c>
      <c r="W88" s="190" t="s">
        <v>209</v>
      </c>
      <c r="X88" s="190" t="s">
        <v>210</v>
      </c>
      <c r="Y88" s="190" t="s">
        <v>211</v>
      </c>
    </row>
    <row r="89" spans="1:25" x14ac:dyDescent="0.25">
      <c r="A89" s="90">
        <v>89</v>
      </c>
      <c r="B89" s="59"/>
      <c r="C89" s="60"/>
      <c r="D89" s="123"/>
      <c r="E89" s="61"/>
      <c r="F89" s="62"/>
      <c r="G89" s="98"/>
      <c r="H89" s="61"/>
      <c r="I89" s="62"/>
      <c r="J89" s="61"/>
      <c r="K89" s="124"/>
      <c r="L89" s="62"/>
      <c r="M89" s="62"/>
      <c r="N89" s="62"/>
      <c r="O89" s="100">
        <f t="shared" si="2"/>
        <v>0</v>
      </c>
      <c r="P89" s="100">
        <f t="shared" si="3"/>
        <v>0</v>
      </c>
      <c r="W89" s="190" t="s">
        <v>209</v>
      </c>
      <c r="X89" s="190" t="s">
        <v>210</v>
      </c>
      <c r="Y89" s="190" t="s">
        <v>211</v>
      </c>
    </row>
    <row r="90" spans="1:25" x14ac:dyDescent="0.25">
      <c r="A90" s="90">
        <v>90</v>
      </c>
      <c r="B90" s="59"/>
      <c r="C90" s="60"/>
      <c r="D90" s="123"/>
      <c r="E90" s="61"/>
      <c r="F90" s="62"/>
      <c r="G90" s="98"/>
      <c r="H90" s="61"/>
      <c r="I90" s="62"/>
      <c r="J90" s="61"/>
      <c r="K90" s="124"/>
      <c r="L90" s="62"/>
      <c r="M90" s="62"/>
      <c r="N90" s="62"/>
      <c r="O90" s="100">
        <f t="shared" si="2"/>
        <v>0</v>
      </c>
      <c r="P90" s="100">
        <f t="shared" si="3"/>
        <v>0</v>
      </c>
      <c r="W90" s="190" t="s">
        <v>209</v>
      </c>
      <c r="X90" s="190" t="s">
        <v>210</v>
      </c>
      <c r="Y90" s="190" t="s">
        <v>211</v>
      </c>
    </row>
    <row r="91" spans="1:25" x14ac:dyDescent="0.25">
      <c r="A91" s="90">
        <v>91</v>
      </c>
      <c r="B91" s="59"/>
      <c r="C91" s="60"/>
      <c r="D91" s="123"/>
      <c r="E91" s="61"/>
      <c r="F91" s="62"/>
      <c r="G91" s="98"/>
      <c r="H91" s="61"/>
      <c r="I91" s="62"/>
      <c r="J91" s="61"/>
      <c r="K91" s="124"/>
      <c r="L91" s="62"/>
      <c r="M91" s="62"/>
      <c r="N91" s="62"/>
      <c r="O91" s="100">
        <f t="shared" si="2"/>
        <v>0</v>
      </c>
      <c r="P91" s="100">
        <f t="shared" si="3"/>
        <v>0</v>
      </c>
      <c r="W91" s="190" t="s">
        <v>209</v>
      </c>
      <c r="X91" s="190" t="s">
        <v>210</v>
      </c>
      <c r="Y91" s="190" t="s">
        <v>211</v>
      </c>
    </row>
    <row r="92" spans="1:25" x14ac:dyDescent="0.25">
      <c r="A92" s="90">
        <v>92</v>
      </c>
      <c r="B92" s="59"/>
      <c r="C92" s="60"/>
      <c r="D92" s="123"/>
      <c r="E92" s="61"/>
      <c r="F92" s="62"/>
      <c r="G92" s="98"/>
      <c r="H92" s="61"/>
      <c r="I92" s="62"/>
      <c r="J92" s="61"/>
      <c r="K92" s="124"/>
      <c r="L92" s="62"/>
      <c r="M92" s="62"/>
      <c r="N92" s="62"/>
      <c r="O92" s="100">
        <f t="shared" si="2"/>
        <v>0</v>
      </c>
      <c r="P92" s="100">
        <f t="shared" si="3"/>
        <v>0</v>
      </c>
      <c r="W92" s="190" t="s">
        <v>209</v>
      </c>
      <c r="X92" s="190" t="s">
        <v>210</v>
      </c>
      <c r="Y92" s="190" t="s">
        <v>211</v>
      </c>
    </row>
    <row r="93" spans="1:25" x14ac:dyDescent="0.25">
      <c r="A93" s="90">
        <v>93</v>
      </c>
      <c r="B93" s="59"/>
      <c r="C93" s="60"/>
      <c r="D93" s="123"/>
      <c r="E93" s="61"/>
      <c r="F93" s="62"/>
      <c r="G93" s="98"/>
      <c r="H93" s="61"/>
      <c r="I93" s="62"/>
      <c r="J93" s="61"/>
      <c r="K93" s="124"/>
      <c r="L93" s="62"/>
      <c r="M93" s="62"/>
      <c r="N93" s="62"/>
      <c r="O93" s="100">
        <f t="shared" si="2"/>
        <v>0</v>
      </c>
      <c r="P93" s="100">
        <f t="shared" si="3"/>
        <v>0</v>
      </c>
      <c r="W93" s="190" t="s">
        <v>209</v>
      </c>
      <c r="X93" s="190" t="s">
        <v>210</v>
      </c>
      <c r="Y93" s="190" t="s">
        <v>211</v>
      </c>
    </row>
    <row r="94" spans="1:25" x14ac:dyDescent="0.25">
      <c r="A94" s="90">
        <v>94</v>
      </c>
      <c r="B94" s="59"/>
      <c r="C94" s="60"/>
      <c r="D94" s="123"/>
      <c r="E94" s="61"/>
      <c r="F94" s="62"/>
      <c r="G94" s="98"/>
      <c r="H94" s="61"/>
      <c r="I94" s="62"/>
      <c r="J94" s="61"/>
      <c r="K94" s="124"/>
      <c r="L94" s="62"/>
      <c r="M94" s="62"/>
      <c r="N94" s="62"/>
      <c r="O94" s="100">
        <f t="shared" si="2"/>
        <v>0</v>
      </c>
      <c r="P94" s="100">
        <f t="shared" si="3"/>
        <v>0</v>
      </c>
      <c r="W94" s="190" t="s">
        <v>209</v>
      </c>
      <c r="X94" s="190" t="s">
        <v>210</v>
      </c>
      <c r="Y94" s="190" t="s">
        <v>211</v>
      </c>
    </row>
    <row r="95" spans="1:25" x14ac:dyDescent="0.25">
      <c r="A95" s="90">
        <v>95</v>
      </c>
      <c r="B95" s="59"/>
      <c r="C95" s="60"/>
      <c r="D95" s="123"/>
      <c r="E95" s="61"/>
      <c r="F95" s="62"/>
      <c r="G95" s="98"/>
      <c r="H95" s="61"/>
      <c r="I95" s="62"/>
      <c r="J95" s="61"/>
      <c r="K95" s="124"/>
      <c r="L95" s="62"/>
      <c r="M95" s="62"/>
      <c r="N95" s="62"/>
      <c r="O95" s="100">
        <f t="shared" si="2"/>
        <v>0</v>
      </c>
      <c r="P95" s="100">
        <f t="shared" si="3"/>
        <v>0</v>
      </c>
      <c r="W95" s="190" t="s">
        <v>209</v>
      </c>
      <c r="X95" s="190" t="s">
        <v>210</v>
      </c>
      <c r="Y95" s="190" t="s">
        <v>211</v>
      </c>
    </row>
    <row r="96" spans="1:25" x14ac:dyDescent="0.25">
      <c r="A96" s="90">
        <v>96</v>
      </c>
      <c r="B96" s="59"/>
      <c r="C96" s="60"/>
      <c r="D96" s="123"/>
      <c r="E96" s="61"/>
      <c r="F96" s="62"/>
      <c r="G96" s="98"/>
      <c r="H96" s="61"/>
      <c r="I96" s="62"/>
      <c r="J96" s="61"/>
      <c r="K96" s="124"/>
      <c r="L96" s="62"/>
      <c r="M96" s="62"/>
      <c r="N96" s="62"/>
      <c r="O96" s="100">
        <f t="shared" si="2"/>
        <v>0</v>
      </c>
      <c r="P96" s="100">
        <f t="shared" si="3"/>
        <v>0</v>
      </c>
      <c r="W96" s="190" t="s">
        <v>209</v>
      </c>
      <c r="X96" s="190" t="s">
        <v>210</v>
      </c>
      <c r="Y96" s="190" t="s">
        <v>211</v>
      </c>
    </row>
    <row r="97" spans="1:25" x14ac:dyDescent="0.25">
      <c r="A97" s="90">
        <v>97</v>
      </c>
      <c r="B97" s="59"/>
      <c r="C97" s="60"/>
      <c r="D97" s="123"/>
      <c r="E97" s="61"/>
      <c r="F97" s="62"/>
      <c r="G97" s="98"/>
      <c r="H97" s="61"/>
      <c r="I97" s="62"/>
      <c r="J97" s="61"/>
      <c r="K97" s="124"/>
      <c r="L97" s="62"/>
      <c r="M97" s="62"/>
      <c r="N97" s="62"/>
      <c r="O97" s="100">
        <f t="shared" si="2"/>
        <v>0</v>
      </c>
      <c r="P97" s="100">
        <f t="shared" si="3"/>
        <v>0</v>
      </c>
      <c r="W97" s="190" t="s">
        <v>209</v>
      </c>
      <c r="X97" s="190" t="s">
        <v>210</v>
      </c>
      <c r="Y97" s="190" t="s">
        <v>211</v>
      </c>
    </row>
    <row r="98" spans="1:25" x14ac:dyDescent="0.25">
      <c r="A98" s="90">
        <v>98</v>
      </c>
      <c r="B98" s="59"/>
      <c r="C98" s="60"/>
      <c r="D98" s="123"/>
      <c r="E98" s="61"/>
      <c r="F98" s="62"/>
      <c r="G98" s="98"/>
      <c r="H98" s="61"/>
      <c r="I98" s="62"/>
      <c r="J98" s="61"/>
      <c r="K98" s="124"/>
      <c r="L98" s="62"/>
      <c r="M98" s="62"/>
      <c r="N98" s="62"/>
      <c r="O98" s="100">
        <f t="shared" si="2"/>
        <v>0</v>
      </c>
      <c r="P98" s="100">
        <f t="shared" si="3"/>
        <v>0</v>
      </c>
      <c r="W98" s="190" t="s">
        <v>209</v>
      </c>
      <c r="X98" s="190" t="s">
        <v>210</v>
      </c>
      <c r="Y98" s="190" t="s">
        <v>211</v>
      </c>
    </row>
    <row r="99" spans="1:25" x14ac:dyDescent="0.25">
      <c r="A99" s="90">
        <v>99</v>
      </c>
      <c r="B99" s="59"/>
      <c r="C99" s="60"/>
      <c r="D99" s="123"/>
      <c r="E99" s="61"/>
      <c r="F99" s="62"/>
      <c r="G99" s="98"/>
      <c r="H99" s="61"/>
      <c r="I99" s="62"/>
      <c r="J99" s="61"/>
      <c r="K99" s="124"/>
      <c r="L99" s="62"/>
      <c r="M99" s="62"/>
      <c r="N99" s="62"/>
      <c r="O99" s="100">
        <f t="shared" si="2"/>
        <v>0</v>
      </c>
      <c r="P99" s="100">
        <f t="shared" si="3"/>
        <v>0</v>
      </c>
      <c r="W99" s="190" t="s">
        <v>209</v>
      </c>
      <c r="X99" s="190" t="s">
        <v>210</v>
      </c>
      <c r="Y99" s="190" t="s">
        <v>211</v>
      </c>
    </row>
    <row r="100" spans="1:25" x14ac:dyDescent="0.25">
      <c r="A100" s="90">
        <v>100</v>
      </c>
      <c r="B100" s="59"/>
      <c r="C100" s="60"/>
      <c r="D100" s="123"/>
      <c r="E100" s="61"/>
      <c r="F100" s="62"/>
      <c r="G100" s="98"/>
      <c r="H100" s="61"/>
      <c r="I100" s="62"/>
      <c r="J100" s="61"/>
      <c r="K100" s="124"/>
      <c r="L100" s="62"/>
      <c r="M100" s="62"/>
      <c r="N100" s="62"/>
      <c r="O100" s="100">
        <f t="shared" si="2"/>
        <v>0</v>
      </c>
      <c r="P100" s="100">
        <f t="shared" si="3"/>
        <v>0</v>
      </c>
      <c r="W100" s="190" t="s">
        <v>209</v>
      </c>
      <c r="X100" s="190" t="s">
        <v>210</v>
      </c>
      <c r="Y100" s="190" t="s">
        <v>211</v>
      </c>
    </row>
  </sheetData>
  <sheetProtection password="CCE4" sheet="1"/>
  <mergeCells count="2">
    <mergeCell ref="B1:O1"/>
    <mergeCell ref="K5:O5"/>
  </mergeCells>
  <conditionalFormatting sqref="O6:P100">
    <cfRule type="cellIs" dxfId="33" priority="1" stopIfTrue="1" operator="notEqual">
      <formula>0</formula>
    </cfRule>
    <cfRule type="cellIs" dxfId="32" priority="2" stopIfTrue="1" operator="greaterThan">
      <formula>0</formula>
    </cfRule>
  </conditionalFormatting>
  <dataValidations disablePrompts="1" count="1">
    <dataValidation type="list" allowBlank="1" showInputMessage="1" showErrorMessage="1" sqref="G6:G100">
      <formula1>aufstellung</formula1>
    </dataValidation>
  </dataValidations>
  <pageMargins left="0.7" right="0.7" top="0.78740157499999996" bottom="0.78740157499999996" header="0.3" footer="0.3"/>
  <pageSetup paperSize="9" orientation="portrait" horizontalDpi="1200" verticalDpi="1200"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0"/>
  <sheetViews>
    <sheetView showGridLines="0" showRowColHeaders="0" workbookViewId="0">
      <pane ySplit="1" topLeftCell="A2" activePane="bottomLeft" state="frozen"/>
      <selection pane="bottomLeft" activeCell="A2" sqref="A2"/>
    </sheetView>
  </sheetViews>
  <sheetFormatPr baseColWidth="10" defaultRowHeight="15" customHeight="1" x14ac:dyDescent="0.25"/>
  <cols>
    <col min="1" max="1" width="4.7109375" style="91" customWidth="1"/>
    <col min="2" max="2" width="23.85546875" style="50" customWidth="1"/>
    <col min="3" max="3" width="33" style="50" customWidth="1"/>
    <col min="4" max="4" width="11.42578125" style="50" bestFit="1" customWidth="1"/>
    <col min="5" max="5" width="31.5703125" style="50" customWidth="1"/>
    <col min="6" max="6" width="17.140625" style="50" customWidth="1"/>
    <col min="7" max="7" width="12.85546875" style="50" customWidth="1"/>
    <col min="8" max="16384" width="11.42578125" style="50"/>
  </cols>
  <sheetData>
    <row r="1" spans="1:7" s="40" customFormat="1" ht="30" customHeight="1" x14ac:dyDescent="0.2">
      <c r="A1" s="93"/>
      <c r="B1" s="197" t="s">
        <v>75</v>
      </c>
      <c r="C1" s="197"/>
      <c r="D1" s="197"/>
      <c r="E1" s="197"/>
      <c r="F1" s="197"/>
      <c r="G1" s="197"/>
    </row>
    <row r="2" spans="1:7" s="40" customFormat="1" ht="6" customHeight="1" x14ac:dyDescent="0.2">
      <c r="A2" s="89"/>
    </row>
    <row r="3" spans="1:7" s="40" customFormat="1" ht="15" customHeight="1" x14ac:dyDescent="0.2">
      <c r="A3" s="90"/>
      <c r="B3" s="51" t="s">
        <v>78</v>
      </c>
      <c r="C3" s="52" t="s">
        <v>79</v>
      </c>
      <c r="D3" s="52" t="s">
        <v>80</v>
      </c>
      <c r="E3" s="52" t="s">
        <v>81</v>
      </c>
      <c r="F3" s="52" t="s">
        <v>82</v>
      </c>
      <c r="G3" s="52" t="s">
        <v>83</v>
      </c>
    </row>
    <row r="4" spans="1:7" s="43" customFormat="1" ht="97.5" customHeight="1" x14ac:dyDescent="0.25">
      <c r="B4" s="95" t="s">
        <v>40</v>
      </c>
      <c r="C4" s="55" t="s">
        <v>41</v>
      </c>
      <c r="D4" s="56" t="s">
        <v>84</v>
      </c>
      <c r="E4" s="56" t="s">
        <v>45</v>
      </c>
      <c r="F4" s="56" t="s">
        <v>117</v>
      </c>
      <c r="G4" s="56" t="s">
        <v>186</v>
      </c>
    </row>
    <row r="5" spans="1:7" s="40" customFormat="1" ht="15" customHeight="1" x14ac:dyDescent="0.2">
      <c r="A5" s="90">
        <v>5</v>
      </c>
      <c r="B5" s="63" t="s">
        <v>58</v>
      </c>
      <c r="C5" s="110"/>
      <c r="D5" s="65"/>
      <c r="E5" s="66">
        <f>'1.3.2'!E5</f>
        <v>22500</v>
      </c>
      <c r="F5" s="125">
        <f>'1.3.2'!O5</f>
        <v>0.73298433222222215</v>
      </c>
      <c r="G5" s="126">
        <f>'1.3.2'!S5</f>
        <v>0.56000000000000005</v>
      </c>
    </row>
    <row r="6" spans="1:7" s="40" customFormat="1" ht="15" customHeight="1" x14ac:dyDescent="0.2">
      <c r="A6" s="90">
        <v>6</v>
      </c>
      <c r="B6" s="115" t="str">
        <f>'1.3.2'!B6</f>
        <v>Anlage 1</v>
      </c>
      <c r="C6" s="115" t="str">
        <f>'1.3.2'!C6</f>
        <v>SZ001</v>
      </c>
      <c r="D6" s="127">
        <f>'1.3.2'!D6</f>
        <v>1</v>
      </c>
      <c r="E6" s="127">
        <f>'1.3.2'!E6</f>
        <v>2500</v>
      </c>
      <c r="F6" s="128">
        <f>'1.3.2'!O6</f>
        <v>0.46200000000000002</v>
      </c>
      <c r="G6" s="129">
        <f>IF(F6=0,0,'1.3.2'!S6)</f>
        <v>0.56000000000000005</v>
      </c>
    </row>
    <row r="7" spans="1:7" s="40" customFormat="1" ht="15" customHeight="1" x14ac:dyDescent="0.2">
      <c r="A7" s="90">
        <v>7</v>
      </c>
      <c r="B7" s="115" t="str">
        <f>'1.3.2'!B7</f>
        <v>Anlage 2</v>
      </c>
      <c r="C7" s="115" t="str">
        <f>'1.3.2'!C7</f>
        <v>SZ002</v>
      </c>
      <c r="D7" s="127">
        <f>'1.3.2'!D7</f>
        <v>2</v>
      </c>
      <c r="E7" s="127">
        <f>'1.3.2'!E7</f>
        <v>20000</v>
      </c>
      <c r="F7" s="128">
        <f>'1.3.2'!O7</f>
        <v>0.76685737374999996</v>
      </c>
      <c r="G7" s="129">
        <f>IF(F7=0,0,'1.3.2'!S7)</f>
        <v>0.56000000000000005</v>
      </c>
    </row>
    <row r="8" spans="1:7" s="40" customFormat="1" ht="15" customHeight="1" x14ac:dyDescent="0.2">
      <c r="A8" s="90">
        <v>8</v>
      </c>
      <c r="B8" s="115">
        <f>'1.3.2'!B8</f>
        <v>0</v>
      </c>
      <c r="C8" s="115">
        <f>'1.3.2'!C8</f>
        <v>0</v>
      </c>
      <c r="D8" s="127">
        <f>'1.3.2'!D8</f>
        <v>0</v>
      </c>
      <c r="E8" s="127">
        <f>'1.3.2'!E8</f>
        <v>0</v>
      </c>
      <c r="F8" s="128" t="e">
        <f>'1.3.2'!O8</f>
        <v>#DIV/0!</v>
      </c>
      <c r="G8" s="129" t="e">
        <f>IF(F8=0,0,'1.3.2'!S8)</f>
        <v>#DIV/0!</v>
      </c>
    </row>
    <row r="9" spans="1:7" s="40" customFormat="1" ht="15" customHeight="1" x14ac:dyDescent="0.2">
      <c r="A9" s="90">
        <v>9</v>
      </c>
      <c r="B9" s="115">
        <f>'1.3.2'!B9</f>
        <v>0</v>
      </c>
      <c r="C9" s="115">
        <f>'1.3.2'!C9</f>
        <v>0</v>
      </c>
      <c r="D9" s="127">
        <f>'1.3.2'!D9</f>
        <v>0</v>
      </c>
      <c r="E9" s="127">
        <f>'1.3.2'!E9</f>
        <v>0</v>
      </c>
      <c r="F9" s="128" t="e">
        <f>'1.3.2'!O9</f>
        <v>#DIV/0!</v>
      </c>
      <c r="G9" s="129" t="e">
        <f>IF(F9=0,0,'1.3.2'!S9)</f>
        <v>#DIV/0!</v>
      </c>
    </row>
    <row r="10" spans="1:7" s="40" customFormat="1" ht="15" customHeight="1" x14ac:dyDescent="0.2">
      <c r="A10" s="90">
        <v>10</v>
      </c>
      <c r="B10" s="115">
        <f>'1.3.2'!B10</f>
        <v>0</v>
      </c>
      <c r="C10" s="115">
        <f>'1.3.2'!C10</f>
        <v>0</v>
      </c>
      <c r="D10" s="127">
        <f>'1.3.2'!D10</f>
        <v>0</v>
      </c>
      <c r="E10" s="127">
        <f>'1.3.2'!E10</f>
        <v>0</v>
      </c>
      <c r="F10" s="128" t="e">
        <f>'1.3.2'!O10</f>
        <v>#DIV/0!</v>
      </c>
      <c r="G10" s="129" t="e">
        <f>IF(F10=0,0,'1.3.2'!S10)</f>
        <v>#DIV/0!</v>
      </c>
    </row>
    <row r="11" spans="1:7" s="40" customFormat="1" ht="15" customHeight="1" x14ac:dyDescent="0.2">
      <c r="A11" s="90">
        <v>11</v>
      </c>
      <c r="B11" s="115">
        <f>'1.3.2'!B11</f>
        <v>0</v>
      </c>
      <c r="C11" s="115">
        <f>'1.3.2'!C11</f>
        <v>0</v>
      </c>
      <c r="D11" s="127">
        <f>'1.3.2'!D11</f>
        <v>0</v>
      </c>
      <c r="E11" s="127">
        <f>'1.3.2'!E11</f>
        <v>0</v>
      </c>
      <c r="F11" s="128" t="e">
        <f>'1.3.2'!O11</f>
        <v>#DIV/0!</v>
      </c>
      <c r="G11" s="129" t="e">
        <f>IF(F11=0,0,'1.3.2'!S11)</f>
        <v>#DIV/0!</v>
      </c>
    </row>
    <row r="12" spans="1:7" s="40" customFormat="1" ht="15" customHeight="1" x14ac:dyDescent="0.2">
      <c r="A12" s="90">
        <v>12</v>
      </c>
      <c r="B12" s="115">
        <f>'1.3.2'!B12</f>
        <v>0</v>
      </c>
      <c r="C12" s="115">
        <f>'1.3.2'!C12</f>
        <v>0</v>
      </c>
      <c r="D12" s="127">
        <f>'1.3.2'!D12</f>
        <v>0</v>
      </c>
      <c r="E12" s="127">
        <f>'1.3.2'!E12</f>
        <v>0</v>
      </c>
      <c r="F12" s="128" t="e">
        <f>'1.3.2'!O12</f>
        <v>#DIV/0!</v>
      </c>
      <c r="G12" s="129" t="e">
        <f>IF(F12=0,0,'1.3.2'!S12)</f>
        <v>#DIV/0!</v>
      </c>
    </row>
    <row r="13" spans="1:7" s="40" customFormat="1" ht="15" customHeight="1" x14ac:dyDescent="0.2">
      <c r="A13" s="90">
        <v>13</v>
      </c>
      <c r="B13" s="115">
        <f>'1.3.2'!B13</f>
        <v>0</v>
      </c>
      <c r="C13" s="115">
        <f>'1.3.2'!C13</f>
        <v>0</v>
      </c>
      <c r="D13" s="127">
        <f>'1.3.2'!D13</f>
        <v>0</v>
      </c>
      <c r="E13" s="127">
        <f>'1.3.2'!E13</f>
        <v>0</v>
      </c>
      <c r="F13" s="128" t="e">
        <f>'1.3.2'!O13</f>
        <v>#DIV/0!</v>
      </c>
      <c r="G13" s="129" t="e">
        <f>IF(F13=0,0,'1.3.2'!S13)</f>
        <v>#DIV/0!</v>
      </c>
    </row>
    <row r="14" spans="1:7" s="40" customFormat="1" ht="15" customHeight="1" x14ac:dyDescent="0.2">
      <c r="A14" s="90">
        <v>14</v>
      </c>
      <c r="B14" s="115">
        <f>'1.3.2'!B14</f>
        <v>0</v>
      </c>
      <c r="C14" s="115">
        <f>'1.3.2'!C14</f>
        <v>0</v>
      </c>
      <c r="D14" s="127">
        <f>'1.3.2'!D14</f>
        <v>0</v>
      </c>
      <c r="E14" s="127">
        <f>'1.3.2'!E14</f>
        <v>0</v>
      </c>
      <c r="F14" s="128" t="e">
        <f>'1.3.2'!O14</f>
        <v>#DIV/0!</v>
      </c>
      <c r="G14" s="129" t="e">
        <f>IF(F14=0,0,'1.3.2'!S14)</f>
        <v>#DIV/0!</v>
      </c>
    </row>
    <row r="15" spans="1:7" s="40" customFormat="1" ht="15" customHeight="1" x14ac:dyDescent="0.2">
      <c r="A15" s="90">
        <v>15</v>
      </c>
      <c r="B15" s="115">
        <f>'1.3.2'!B15</f>
        <v>0</v>
      </c>
      <c r="C15" s="115">
        <f>'1.3.2'!C15</f>
        <v>0</v>
      </c>
      <c r="D15" s="127">
        <f>'1.3.2'!D15</f>
        <v>0</v>
      </c>
      <c r="E15" s="127">
        <f>'1.3.2'!E15</f>
        <v>0</v>
      </c>
      <c r="F15" s="128" t="e">
        <f>'1.3.2'!O15</f>
        <v>#DIV/0!</v>
      </c>
      <c r="G15" s="129" t="e">
        <f>IF(F15=0,0,'1.3.2'!S15)</f>
        <v>#DIV/0!</v>
      </c>
    </row>
    <row r="16" spans="1:7" s="40" customFormat="1" ht="15" customHeight="1" x14ac:dyDescent="0.2">
      <c r="A16" s="90">
        <v>16</v>
      </c>
      <c r="B16" s="115">
        <f>'1.3.2'!B16</f>
        <v>0</v>
      </c>
      <c r="C16" s="115">
        <f>'1.3.2'!C16</f>
        <v>0</v>
      </c>
      <c r="D16" s="127">
        <f>'1.3.2'!D16</f>
        <v>0</v>
      </c>
      <c r="E16" s="127">
        <f>'1.3.2'!E16</f>
        <v>0</v>
      </c>
      <c r="F16" s="128" t="e">
        <f>'1.3.2'!O16</f>
        <v>#DIV/0!</v>
      </c>
      <c r="G16" s="129" t="e">
        <f>IF(F16=0,0,'1.3.2'!S16)</f>
        <v>#DIV/0!</v>
      </c>
    </row>
    <row r="17" spans="1:7" s="40" customFormat="1" ht="15" customHeight="1" x14ac:dyDescent="0.2">
      <c r="A17" s="90">
        <v>17</v>
      </c>
      <c r="B17" s="115">
        <f>'1.3.2'!B17</f>
        <v>0</v>
      </c>
      <c r="C17" s="115">
        <f>'1.3.2'!C17</f>
        <v>0</v>
      </c>
      <c r="D17" s="127">
        <f>'1.3.2'!D17</f>
        <v>0</v>
      </c>
      <c r="E17" s="127">
        <f>'1.3.2'!E17</f>
        <v>0</v>
      </c>
      <c r="F17" s="128" t="e">
        <f>'1.3.2'!O17</f>
        <v>#DIV/0!</v>
      </c>
      <c r="G17" s="129" t="e">
        <f>IF(F17=0,0,'1.3.2'!S17)</f>
        <v>#DIV/0!</v>
      </c>
    </row>
    <row r="18" spans="1:7" s="40" customFormat="1" ht="15" customHeight="1" x14ac:dyDescent="0.2">
      <c r="A18" s="90">
        <v>18</v>
      </c>
      <c r="B18" s="115">
        <f>'1.3.2'!B18</f>
        <v>0</v>
      </c>
      <c r="C18" s="115">
        <f>'1.3.2'!C18</f>
        <v>0</v>
      </c>
      <c r="D18" s="127">
        <f>'1.3.2'!D18</f>
        <v>0</v>
      </c>
      <c r="E18" s="127">
        <f>'1.3.2'!E18</f>
        <v>0</v>
      </c>
      <c r="F18" s="128" t="e">
        <f>'1.3.2'!O18</f>
        <v>#DIV/0!</v>
      </c>
      <c r="G18" s="129" t="e">
        <f>IF(F18=0,0,'1.3.2'!S18)</f>
        <v>#DIV/0!</v>
      </c>
    </row>
    <row r="19" spans="1:7" s="40" customFormat="1" ht="15" customHeight="1" x14ac:dyDescent="0.2">
      <c r="A19" s="90">
        <v>19</v>
      </c>
      <c r="B19" s="115">
        <f>'1.3.2'!B19</f>
        <v>0</v>
      </c>
      <c r="C19" s="115">
        <f>'1.3.2'!C19</f>
        <v>0</v>
      </c>
      <c r="D19" s="127">
        <f>'1.3.2'!D19</f>
        <v>0</v>
      </c>
      <c r="E19" s="127">
        <f>'1.3.2'!E19</f>
        <v>0</v>
      </c>
      <c r="F19" s="128" t="e">
        <f>'1.3.2'!O19</f>
        <v>#DIV/0!</v>
      </c>
      <c r="G19" s="129" t="e">
        <f>IF(F19=0,0,'1.3.2'!S19)</f>
        <v>#DIV/0!</v>
      </c>
    </row>
    <row r="20" spans="1:7" s="40" customFormat="1" ht="15" customHeight="1" x14ac:dyDescent="0.2">
      <c r="A20" s="90">
        <v>20</v>
      </c>
      <c r="B20" s="115">
        <f>'1.3.2'!B20</f>
        <v>0</v>
      </c>
      <c r="C20" s="115">
        <f>'1.3.2'!C20</f>
        <v>0</v>
      </c>
      <c r="D20" s="127">
        <f>'1.3.2'!D20</f>
        <v>0</v>
      </c>
      <c r="E20" s="127">
        <f>'1.3.2'!E20</f>
        <v>0</v>
      </c>
      <c r="F20" s="128" t="e">
        <f>'1.3.2'!O20</f>
        <v>#DIV/0!</v>
      </c>
      <c r="G20" s="129" t="e">
        <f>IF(F20=0,0,'1.3.2'!S20)</f>
        <v>#DIV/0!</v>
      </c>
    </row>
    <row r="21" spans="1:7" s="40" customFormat="1" ht="15" customHeight="1" x14ac:dyDescent="0.2">
      <c r="A21" s="90">
        <v>21</v>
      </c>
      <c r="B21" s="115">
        <f>'1.3.2'!B21</f>
        <v>0</v>
      </c>
      <c r="C21" s="115">
        <f>'1.3.2'!C21</f>
        <v>0</v>
      </c>
      <c r="D21" s="127">
        <f>'1.3.2'!D21</f>
        <v>0</v>
      </c>
      <c r="E21" s="127">
        <f>'1.3.2'!E21</f>
        <v>0</v>
      </c>
      <c r="F21" s="128" t="e">
        <f>'1.3.2'!O21</f>
        <v>#DIV/0!</v>
      </c>
      <c r="G21" s="129" t="e">
        <f>IF(F21=0,0,'1.3.2'!S21)</f>
        <v>#DIV/0!</v>
      </c>
    </row>
    <row r="22" spans="1:7" s="40" customFormat="1" ht="15" customHeight="1" x14ac:dyDescent="0.2">
      <c r="A22" s="90">
        <v>22</v>
      </c>
      <c r="B22" s="115">
        <f>'1.3.2'!B22</f>
        <v>0</v>
      </c>
      <c r="C22" s="115">
        <f>'1.3.2'!C22</f>
        <v>0</v>
      </c>
      <c r="D22" s="127">
        <f>'1.3.2'!D22</f>
        <v>0</v>
      </c>
      <c r="E22" s="127">
        <f>'1.3.2'!E22</f>
        <v>0</v>
      </c>
      <c r="F22" s="128" t="e">
        <f>'1.3.2'!O22</f>
        <v>#DIV/0!</v>
      </c>
      <c r="G22" s="129" t="e">
        <f>IF(F22=0,0,'1.3.2'!S22)</f>
        <v>#DIV/0!</v>
      </c>
    </row>
    <row r="23" spans="1:7" s="40" customFormat="1" ht="15" customHeight="1" x14ac:dyDescent="0.2">
      <c r="A23" s="90">
        <v>23</v>
      </c>
      <c r="B23" s="115">
        <f>'1.3.2'!B23</f>
        <v>0</v>
      </c>
      <c r="C23" s="115">
        <f>'1.3.2'!C23</f>
        <v>0</v>
      </c>
      <c r="D23" s="127">
        <f>'1.3.2'!D23</f>
        <v>0</v>
      </c>
      <c r="E23" s="127">
        <f>'1.3.2'!E23</f>
        <v>0</v>
      </c>
      <c r="F23" s="128" t="e">
        <f>'1.3.2'!O23</f>
        <v>#DIV/0!</v>
      </c>
      <c r="G23" s="129" t="e">
        <f>IF(F23=0,0,'1.3.2'!S23)</f>
        <v>#DIV/0!</v>
      </c>
    </row>
    <row r="24" spans="1:7" s="40" customFormat="1" ht="15" customHeight="1" x14ac:dyDescent="0.2">
      <c r="A24" s="90">
        <v>24</v>
      </c>
      <c r="B24" s="115">
        <f>'1.3.2'!B24</f>
        <v>0</v>
      </c>
      <c r="C24" s="115">
        <f>'1.3.2'!C24</f>
        <v>0</v>
      </c>
      <c r="D24" s="127">
        <f>'1.3.2'!D24</f>
        <v>0</v>
      </c>
      <c r="E24" s="127">
        <f>'1.3.2'!E24</f>
        <v>0</v>
      </c>
      <c r="F24" s="128" t="e">
        <f>'1.3.2'!O24</f>
        <v>#DIV/0!</v>
      </c>
      <c r="G24" s="129" t="e">
        <f>IF(F24=0,0,'1.3.2'!S24)</f>
        <v>#DIV/0!</v>
      </c>
    </row>
    <row r="25" spans="1:7" s="40" customFormat="1" ht="15" customHeight="1" x14ac:dyDescent="0.2">
      <c r="A25" s="90">
        <v>25</v>
      </c>
      <c r="B25" s="115">
        <f>'1.3.2'!B25</f>
        <v>0</v>
      </c>
      <c r="C25" s="115">
        <f>'1.3.2'!C25</f>
        <v>0</v>
      </c>
      <c r="D25" s="127">
        <f>'1.3.2'!D25</f>
        <v>0</v>
      </c>
      <c r="E25" s="127">
        <f>'1.3.2'!E25</f>
        <v>0</v>
      </c>
      <c r="F25" s="128" t="e">
        <f>'1.3.2'!O25</f>
        <v>#DIV/0!</v>
      </c>
      <c r="G25" s="129" t="e">
        <f>IF(F25=0,0,'1.3.2'!S25)</f>
        <v>#DIV/0!</v>
      </c>
    </row>
    <row r="26" spans="1:7" s="40" customFormat="1" ht="15" customHeight="1" x14ac:dyDescent="0.2">
      <c r="A26" s="90">
        <v>26</v>
      </c>
      <c r="B26" s="115">
        <f>'1.3.2'!B26</f>
        <v>0</v>
      </c>
      <c r="C26" s="115">
        <f>'1.3.2'!C26</f>
        <v>0</v>
      </c>
      <c r="D26" s="127">
        <f>'1.3.2'!D26</f>
        <v>0</v>
      </c>
      <c r="E26" s="127">
        <f>'1.3.2'!E26</f>
        <v>0</v>
      </c>
      <c r="F26" s="128" t="e">
        <f>'1.3.2'!O26</f>
        <v>#DIV/0!</v>
      </c>
      <c r="G26" s="129" t="e">
        <f>IF(F26=0,0,'1.3.2'!S26)</f>
        <v>#DIV/0!</v>
      </c>
    </row>
    <row r="27" spans="1:7" s="40" customFormat="1" ht="15" customHeight="1" x14ac:dyDescent="0.2">
      <c r="A27" s="90">
        <v>27</v>
      </c>
      <c r="B27" s="115">
        <f>'1.3.2'!B27</f>
        <v>0</v>
      </c>
      <c r="C27" s="115">
        <f>'1.3.2'!C27</f>
        <v>0</v>
      </c>
      <c r="D27" s="127">
        <f>'1.3.2'!D27</f>
        <v>0</v>
      </c>
      <c r="E27" s="127">
        <f>'1.3.2'!E27</f>
        <v>0</v>
      </c>
      <c r="F27" s="128" t="e">
        <f>'1.3.2'!O27</f>
        <v>#DIV/0!</v>
      </c>
      <c r="G27" s="129" t="e">
        <f>IF(F27=0,0,'1.3.2'!S27)</f>
        <v>#DIV/0!</v>
      </c>
    </row>
    <row r="28" spans="1:7" s="40" customFormat="1" ht="15" customHeight="1" x14ac:dyDescent="0.2">
      <c r="A28" s="90">
        <v>28</v>
      </c>
      <c r="B28" s="115">
        <f>'1.3.2'!B28</f>
        <v>0</v>
      </c>
      <c r="C28" s="115">
        <f>'1.3.2'!C28</f>
        <v>0</v>
      </c>
      <c r="D28" s="127">
        <f>'1.3.2'!D28</f>
        <v>0</v>
      </c>
      <c r="E28" s="127">
        <f>'1.3.2'!E28</f>
        <v>0</v>
      </c>
      <c r="F28" s="128" t="e">
        <f>'1.3.2'!O28</f>
        <v>#DIV/0!</v>
      </c>
      <c r="G28" s="129" t="e">
        <f>IF(F28=0,0,'1.3.2'!S28)</f>
        <v>#DIV/0!</v>
      </c>
    </row>
    <row r="29" spans="1:7" s="40" customFormat="1" ht="15" customHeight="1" x14ac:dyDescent="0.2">
      <c r="A29" s="90">
        <v>29</v>
      </c>
      <c r="B29" s="115">
        <f>'1.3.2'!B29</f>
        <v>0</v>
      </c>
      <c r="C29" s="115">
        <f>'1.3.2'!C29</f>
        <v>0</v>
      </c>
      <c r="D29" s="127">
        <f>'1.3.2'!D29</f>
        <v>0</v>
      </c>
      <c r="E29" s="127">
        <f>'1.3.2'!E29</f>
        <v>0</v>
      </c>
      <c r="F29" s="128" t="e">
        <f>'1.3.2'!O29</f>
        <v>#DIV/0!</v>
      </c>
      <c r="G29" s="129" t="e">
        <f>IF(F29=0,0,'1.3.2'!S29)</f>
        <v>#DIV/0!</v>
      </c>
    </row>
    <row r="30" spans="1:7" s="40" customFormat="1" ht="15" customHeight="1" x14ac:dyDescent="0.2">
      <c r="A30" s="90">
        <v>30</v>
      </c>
      <c r="B30" s="115">
        <f>'1.3.2'!B30</f>
        <v>0</v>
      </c>
      <c r="C30" s="115">
        <f>'1.3.2'!C30</f>
        <v>0</v>
      </c>
      <c r="D30" s="127">
        <f>'1.3.2'!D30</f>
        <v>0</v>
      </c>
      <c r="E30" s="127">
        <f>'1.3.2'!E30</f>
        <v>0</v>
      </c>
      <c r="F30" s="128" t="e">
        <f>'1.3.2'!O30</f>
        <v>#DIV/0!</v>
      </c>
      <c r="G30" s="129" t="e">
        <f>IF(F30=0,0,'1.3.2'!S30)</f>
        <v>#DIV/0!</v>
      </c>
    </row>
    <row r="31" spans="1:7" s="40" customFormat="1" ht="15" customHeight="1" x14ac:dyDescent="0.2">
      <c r="A31" s="90">
        <v>31</v>
      </c>
      <c r="B31" s="115">
        <f>'1.3.2'!B31</f>
        <v>0</v>
      </c>
      <c r="C31" s="115">
        <f>'1.3.2'!C31</f>
        <v>0</v>
      </c>
      <c r="D31" s="127">
        <f>'1.3.2'!D31</f>
        <v>0</v>
      </c>
      <c r="E31" s="127">
        <f>'1.3.2'!E31</f>
        <v>0</v>
      </c>
      <c r="F31" s="128" t="e">
        <f>'1.3.2'!O31</f>
        <v>#DIV/0!</v>
      </c>
      <c r="G31" s="129" t="e">
        <f>IF(F31=0,0,'1.3.2'!S31)</f>
        <v>#DIV/0!</v>
      </c>
    </row>
    <row r="32" spans="1:7" ht="15" customHeight="1" x14ac:dyDescent="0.25">
      <c r="A32" s="90">
        <v>32</v>
      </c>
      <c r="B32" s="115">
        <f>'1.3.2'!B32</f>
        <v>0</v>
      </c>
      <c r="C32" s="115">
        <f>'1.3.2'!C32</f>
        <v>0</v>
      </c>
      <c r="D32" s="127">
        <f>'1.3.2'!D32</f>
        <v>0</v>
      </c>
      <c r="E32" s="127">
        <f>'1.3.2'!E32</f>
        <v>0</v>
      </c>
      <c r="F32" s="128" t="e">
        <f>'1.3.2'!O32</f>
        <v>#DIV/0!</v>
      </c>
      <c r="G32" s="129" t="e">
        <f>IF(F32=0,0,'1.3.2'!S32)</f>
        <v>#DIV/0!</v>
      </c>
    </row>
    <row r="33" spans="1:7" ht="15" customHeight="1" x14ac:dyDescent="0.25">
      <c r="A33" s="90">
        <v>33</v>
      </c>
      <c r="B33" s="115">
        <f>'1.3.2'!B33</f>
        <v>0</v>
      </c>
      <c r="C33" s="115">
        <f>'1.3.2'!C33</f>
        <v>0</v>
      </c>
      <c r="D33" s="127">
        <f>'1.3.2'!D33</f>
        <v>0</v>
      </c>
      <c r="E33" s="127">
        <f>'1.3.2'!E33</f>
        <v>0</v>
      </c>
      <c r="F33" s="128" t="e">
        <f>'1.3.2'!O33</f>
        <v>#DIV/0!</v>
      </c>
      <c r="G33" s="129" t="e">
        <f>IF(F33=0,0,'1.3.2'!S33)</f>
        <v>#DIV/0!</v>
      </c>
    </row>
    <row r="34" spans="1:7" ht="15" customHeight="1" x14ac:dyDescent="0.25">
      <c r="A34" s="90">
        <v>34</v>
      </c>
      <c r="B34" s="115">
        <f>'1.3.2'!B34</f>
        <v>0</v>
      </c>
      <c r="C34" s="115">
        <f>'1.3.2'!C34</f>
        <v>0</v>
      </c>
      <c r="D34" s="127">
        <f>'1.3.2'!D34</f>
        <v>0</v>
      </c>
      <c r="E34" s="127">
        <f>'1.3.2'!E34</f>
        <v>0</v>
      </c>
      <c r="F34" s="128" t="e">
        <f>'1.3.2'!O34</f>
        <v>#DIV/0!</v>
      </c>
      <c r="G34" s="129" t="e">
        <f>IF(F34=0,0,'1.3.2'!S34)</f>
        <v>#DIV/0!</v>
      </c>
    </row>
    <row r="35" spans="1:7" ht="15" customHeight="1" x14ac:dyDescent="0.25">
      <c r="A35" s="90">
        <v>35</v>
      </c>
      <c r="B35" s="115">
        <f>'1.3.2'!B35</f>
        <v>0</v>
      </c>
      <c r="C35" s="115">
        <f>'1.3.2'!C35</f>
        <v>0</v>
      </c>
      <c r="D35" s="127">
        <f>'1.3.2'!D35</f>
        <v>0</v>
      </c>
      <c r="E35" s="127">
        <f>'1.3.2'!E35</f>
        <v>0</v>
      </c>
      <c r="F35" s="128" t="e">
        <f>'1.3.2'!O35</f>
        <v>#DIV/0!</v>
      </c>
      <c r="G35" s="129" t="e">
        <f>IF(F35=0,0,'1.3.2'!S35)</f>
        <v>#DIV/0!</v>
      </c>
    </row>
    <row r="36" spans="1:7" ht="15" customHeight="1" x14ac:dyDescent="0.25">
      <c r="A36" s="90">
        <v>36</v>
      </c>
      <c r="B36" s="115">
        <f>'1.3.2'!B36</f>
        <v>0</v>
      </c>
      <c r="C36" s="115">
        <f>'1.3.2'!C36</f>
        <v>0</v>
      </c>
      <c r="D36" s="127">
        <f>'1.3.2'!D36</f>
        <v>0</v>
      </c>
      <c r="E36" s="127">
        <f>'1.3.2'!E36</f>
        <v>0</v>
      </c>
      <c r="F36" s="128" t="e">
        <f>'1.3.2'!O36</f>
        <v>#DIV/0!</v>
      </c>
      <c r="G36" s="129" t="e">
        <f>IF(F36=0,0,'1.3.2'!S36)</f>
        <v>#DIV/0!</v>
      </c>
    </row>
    <row r="37" spans="1:7" ht="15" customHeight="1" x14ac:dyDescent="0.25">
      <c r="A37" s="90">
        <v>37</v>
      </c>
      <c r="B37" s="115">
        <f>'1.3.2'!B37</f>
        <v>0</v>
      </c>
      <c r="C37" s="115">
        <f>'1.3.2'!C37</f>
        <v>0</v>
      </c>
      <c r="D37" s="127">
        <f>'1.3.2'!D37</f>
        <v>0</v>
      </c>
      <c r="E37" s="127">
        <f>'1.3.2'!E37</f>
        <v>0</v>
      </c>
      <c r="F37" s="128" t="e">
        <f>'1.3.2'!O37</f>
        <v>#DIV/0!</v>
      </c>
      <c r="G37" s="129" t="e">
        <f>IF(F37=0,0,'1.3.2'!S37)</f>
        <v>#DIV/0!</v>
      </c>
    </row>
    <row r="38" spans="1:7" ht="15" customHeight="1" x14ac:dyDescent="0.25">
      <c r="A38" s="90">
        <v>38</v>
      </c>
      <c r="B38" s="115">
        <f>'1.3.2'!B38</f>
        <v>0</v>
      </c>
      <c r="C38" s="115">
        <f>'1.3.2'!C38</f>
        <v>0</v>
      </c>
      <c r="D38" s="127">
        <f>'1.3.2'!D38</f>
        <v>0</v>
      </c>
      <c r="E38" s="127">
        <f>'1.3.2'!E38</f>
        <v>0</v>
      </c>
      <c r="F38" s="128" t="e">
        <f>'1.3.2'!O38</f>
        <v>#DIV/0!</v>
      </c>
      <c r="G38" s="129" t="e">
        <f>IF(F38=0,0,'1.3.2'!S38)</f>
        <v>#DIV/0!</v>
      </c>
    </row>
    <row r="39" spans="1:7" ht="15" customHeight="1" x14ac:dyDescent="0.25">
      <c r="A39" s="90">
        <v>39</v>
      </c>
      <c r="B39" s="115">
        <f>'1.3.2'!B39</f>
        <v>0</v>
      </c>
      <c r="C39" s="115">
        <f>'1.3.2'!C39</f>
        <v>0</v>
      </c>
      <c r="D39" s="127">
        <f>'1.3.2'!D39</f>
        <v>0</v>
      </c>
      <c r="E39" s="127">
        <f>'1.3.2'!E39</f>
        <v>0</v>
      </c>
      <c r="F39" s="128" t="e">
        <f>'1.3.2'!O39</f>
        <v>#DIV/0!</v>
      </c>
      <c r="G39" s="129" t="e">
        <f>IF(F39=0,0,'1.3.2'!S39)</f>
        <v>#DIV/0!</v>
      </c>
    </row>
    <row r="40" spans="1:7" ht="15" customHeight="1" x14ac:dyDescent="0.25">
      <c r="A40" s="90">
        <v>40</v>
      </c>
      <c r="B40" s="115">
        <f>'1.3.2'!B40</f>
        <v>0</v>
      </c>
      <c r="C40" s="115">
        <f>'1.3.2'!C40</f>
        <v>0</v>
      </c>
      <c r="D40" s="127">
        <f>'1.3.2'!D40</f>
        <v>0</v>
      </c>
      <c r="E40" s="127">
        <f>'1.3.2'!E40</f>
        <v>0</v>
      </c>
      <c r="F40" s="128" t="e">
        <f>'1.3.2'!O40</f>
        <v>#DIV/0!</v>
      </c>
      <c r="G40" s="129" t="e">
        <f>IF(F40=0,0,'1.3.2'!S40)</f>
        <v>#DIV/0!</v>
      </c>
    </row>
    <row r="41" spans="1:7" ht="15" customHeight="1" x14ac:dyDescent="0.25">
      <c r="A41" s="90">
        <v>41</v>
      </c>
      <c r="B41" s="115">
        <f>'1.3.2'!B41</f>
        <v>0</v>
      </c>
      <c r="C41" s="115">
        <f>'1.3.2'!C41</f>
        <v>0</v>
      </c>
      <c r="D41" s="127">
        <f>'1.3.2'!D41</f>
        <v>0</v>
      </c>
      <c r="E41" s="127">
        <f>'1.3.2'!E41</f>
        <v>0</v>
      </c>
      <c r="F41" s="128" t="e">
        <f>'1.3.2'!O41</f>
        <v>#DIV/0!</v>
      </c>
      <c r="G41" s="129" t="e">
        <f>IF(F41=0,0,'1.3.2'!S41)</f>
        <v>#DIV/0!</v>
      </c>
    </row>
    <row r="42" spans="1:7" ht="15" customHeight="1" x14ac:dyDescent="0.25">
      <c r="A42" s="90">
        <v>42</v>
      </c>
      <c r="B42" s="115">
        <f>'1.3.2'!B42</f>
        <v>0</v>
      </c>
      <c r="C42" s="115">
        <f>'1.3.2'!C42</f>
        <v>0</v>
      </c>
      <c r="D42" s="127">
        <f>'1.3.2'!D42</f>
        <v>0</v>
      </c>
      <c r="E42" s="127">
        <f>'1.3.2'!E42</f>
        <v>0</v>
      </c>
      <c r="F42" s="128" t="e">
        <f>'1.3.2'!O42</f>
        <v>#DIV/0!</v>
      </c>
      <c r="G42" s="129" t="e">
        <f>IF(F42=0,0,'1.3.2'!S42)</f>
        <v>#DIV/0!</v>
      </c>
    </row>
    <row r="43" spans="1:7" ht="15" customHeight="1" x14ac:dyDescent="0.25">
      <c r="A43" s="90">
        <v>43</v>
      </c>
      <c r="B43" s="115">
        <f>'1.3.2'!B43</f>
        <v>0</v>
      </c>
      <c r="C43" s="115">
        <f>'1.3.2'!C43</f>
        <v>0</v>
      </c>
      <c r="D43" s="127">
        <f>'1.3.2'!D43</f>
        <v>0</v>
      </c>
      <c r="E43" s="127">
        <f>'1.3.2'!E43</f>
        <v>0</v>
      </c>
      <c r="F43" s="128" t="e">
        <f>'1.3.2'!O43</f>
        <v>#DIV/0!</v>
      </c>
      <c r="G43" s="129" t="e">
        <f>IF(F43=0,0,'1.3.2'!S43)</f>
        <v>#DIV/0!</v>
      </c>
    </row>
    <row r="44" spans="1:7" ht="15" customHeight="1" x14ac:dyDescent="0.25">
      <c r="A44" s="90">
        <v>44</v>
      </c>
      <c r="B44" s="115">
        <f>'1.3.2'!B44</f>
        <v>0</v>
      </c>
      <c r="C44" s="115">
        <f>'1.3.2'!C44</f>
        <v>0</v>
      </c>
      <c r="D44" s="127">
        <f>'1.3.2'!D44</f>
        <v>0</v>
      </c>
      <c r="E44" s="127">
        <f>'1.3.2'!E44</f>
        <v>0</v>
      </c>
      <c r="F44" s="128" t="e">
        <f>'1.3.2'!O44</f>
        <v>#DIV/0!</v>
      </c>
      <c r="G44" s="129" t="e">
        <f>IF(F44=0,0,'1.3.2'!S44)</f>
        <v>#DIV/0!</v>
      </c>
    </row>
    <row r="45" spans="1:7" ht="15" customHeight="1" x14ac:dyDescent="0.25">
      <c r="A45" s="90">
        <v>45</v>
      </c>
      <c r="B45" s="115">
        <f>'1.3.2'!B45</f>
        <v>0</v>
      </c>
      <c r="C45" s="115">
        <f>'1.3.2'!C45</f>
        <v>0</v>
      </c>
      <c r="D45" s="127">
        <f>'1.3.2'!D45</f>
        <v>0</v>
      </c>
      <c r="E45" s="127">
        <f>'1.3.2'!E45</f>
        <v>0</v>
      </c>
      <c r="F45" s="128" t="e">
        <f>'1.3.2'!O45</f>
        <v>#DIV/0!</v>
      </c>
      <c r="G45" s="129" t="e">
        <f>IF(F45=0,0,'1.3.2'!S45)</f>
        <v>#DIV/0!</v>
      </c>
    </row>
    <row r="46" spans="1:7" ht="15" customHeight="1" x14ac:dyDescent="0.25">
      <c r="A46" s="90">
        <v>46</v>
      </c>
      <c r="B46" s="115">
        <f>'1.3.2'!B46</f>
        <v>0</v>
      </c>
      <c r="C46" s="115">
        <f>'1.3.2'!C46</f>
        <v>0</v>
      </c>
      <c r="D46" s="127">
        <f>'1.3.2'!D46</f>
        <v>0</v>
      </c>
      <c r="E46" s="127">
        <f>'1.3.2'!E46</f>
        <v>0</v>
      </c>
      <c r="F46" s="128" t="e">
        <f>'1.3.2'!O46</f>
        <v>#DIV/0!</v>
      </c>
      <c r="G46" s="129" t="e">
        <f>IF(F46=0,0,'1.3.2'!S46)</f>
        <v>#DIV/0!</v>
      </c>
    </row>
    <row r="47" spans="1:7" ht="15" customHeight="1" x14ac:dyDescent="0.25">
      <c r="A47" s="90">
        <v>47</v>
      </c>
      <c r="B47" s="115">
        <f>'1.3.2'!B47</f>
        <v>0</v>
      </c>
      <c r="C47" s="115">
        <f>'1.3.2'!C47</f>
        <v>0</v>
      </c>
      <c r="D47" s="127">
        <f>'1.3.2'!D47</f>
        <v>0</v>
      </c>
      <c r="E47" s="127">
        <f>'1.3.2'!E47</f>
        <v>0</v>
      </c>
      <c r="F47" s="128" t="e">
        <f>'1.3.2'!O47</f>
        <v>#DIV/0!</v>
      </c>
      <c r="G47" s="129" t="e">
        <f>IF(F47=0,0,'1.3.2'!S47)</f>
        <v>#DIV/0!</v>
      </c>
    </row>
    <row r="48" spans="1:7" ht="15" customHeight="1" x14ac:dyDescent="0.25">
      <c r="A48" s="90">
        <v>48</v>
      </c>
      <c r="B48" s="115">
        <f>'1.3.2'!B48</f>
        <v>0</v>
      </c>
      <c r="C48" s="115">
        <f>'1.3.2'!C48</f>
        <v>0</v>
      </c>
      <c r="D48" s="127">
        <f>'1.3.2'!D48</f>
        <v>0</v>
      </c>
      <c r="E48" s="127">
        <f>'1.3.2'!E48</f>
        <v>0</v>
      </c>
      <c r="F48" s="128" t="e">
        <f>'1.3.2'!O48</f>
        <v>#DIV/0!</v>
      </c>
      <c r="G48" s="129" t="e">
        <f>IF(F48=0,0,'1.3.2'!S48)</f>
        <v>#DIV/0!</v>
      </c>
    </row>
    <row r="49" spans="1:7" ht="15" customHeight="1" x14ac:dyDescent="0.25">
      <c r="A49" s="90">
        <v>49</v>
      </c>
      <c r="B49" s="115">
        <f>'1.3.2'!B49</f>
        <v>0</v>
      </c>
      <c r="C49" s="115">
        <f>'1.3.2'!C49</f>
        <v>0</v>
      </c>
      <c r="D49" s="127">
        <f>'1.3.2'!D49</f>
        <v>0</v>
      </c>
      <c r="E49" s="127">
        <f>'1.3.2'!E49</f>
        <v>0</v>
      </c>
      <c r="F49" s="128" t="e">
        <f>'1.3.2'!O49</f>
        <v>#DIV/0!</v>
      </c>
      <c r="G49" s="129" t="e">
        <f>IF(F49=0,0,'1.3.2'!S49)</f>
        <v>#DIV/0!</v>
      </c>
    </row>
    <row r="50" spans="1:7" ht="15" customHeight="1" x14ac:dyDescent="0.25">
      <c r="A50" s="90">
        <v>50</v>
      </c>
      <c r="B50" s="115">
        <f>'1.3.2'!B50</f>
        <v>0</v>
      </c>
      <c r="C50" s="115">
        <f>'1.3.2'!C50</f>
        <v>0</v>
      </c>
      <c r="D50" s="127">
        <f>'1.3.2'!D50</f>
        <v>0</v>
      </c>
      <c r="E50" s="127">
        <f>'1.3.2'!E50</f>
        <v>0</v>
      </c>
      <c r="F50" s="128" t="e">
        <f>'1.3.2'!O50</f>
        <v>#DIV/0!</v>
      </c>
      <c r="G50" s="129" t="e">
        <f>IF(F50=0,0,'1.3.2'!S50)</f>
        <v>#DIV/0!</v>
      </c>
    </row>
    <row r="51" spans="1:7" ht="15" customHeight="1" x14ac:dyDescent="0.25">
      <c r="A51" s="90">
        <v>51</v>
      </c>
      <c r="B51" s="115">
        <f>'1.3.2'!B51</f>
        <v>0</v>
      </c>
      <c r="C51" s="115">
        <f>'1.3.2'!C51</f>
        <v>0</v>
      </c>
      <c r="D51" s="127">
        <f>'1.3.2'!D51</f>
        <v>0</v>
      </c>
      <c r="E51" s="127">
        <f>'1.3.2'!E51</f>
        <v>0</v>
      </c>
      <c r="F51" s="128" t="e">
        <f>'1.3.2'!O51</f>
        <v>#DIV/0!</v>
      </c>
      <c r="G51" s="129" t="e">
        <f>IF(F51=0,0,'1.3.2'!S51)</f>
        <v>#DIV/0!</v>
      </c>
    </row>
    <row r="52" spans="1:7" ht="15" customHeight="1" x14ac:dyDescent="0.25">
      <c r="A52" s="90">
        <v>52</v>
      </c>
      <c r="B52" s="115">
        <f>'1.3.2'!B52</f>
        <v>0</v>
      </c>
      <c r="C52" s="115">
        <f>'1.3.2'!C52</f>
        <v>0</v>
      </c>
      <c r="D52" s="127">
        <f>'1.3.2'!D52</f>
        <v>0</v>
      </c>
      <c r="E52" s="127">
        <f>'1.3.2'!E52</f>
        <v>0</v>
      </c>
      <c r="F52" s="128" t="e">
        <f>'1.3.2'!O52</f>
        <v>#DIV/0!</v>
      </c>
      <c r="G52" s="129" t="e">
        <f>IF(F52=0,0,'1.3.2'!S52)</f>
        <v>#DIV/0!</v>
      </c>
    </row>
    <row r="53" spans="1:7" ht="15" customHeight="1" x14ac:dyDescent="0.25">
      <c r="A53" s="90">
        <v>53</v>
      </c>
      <c r="B53" s="115">
        <f>'1.3.2'!B53</f>
        <v>0</v>
      </c>
      <c r="C53" s="115">
        <f>'1.3.2'!C53</f>
        <v>0</v>
      </c>
      <c r="D53" s="127">
        <f>'1.3.2'!D53</f>
        <v>0</v>
      </c>
      <c r="E53" s="127">
        <f>'1.3.2'!E53</f>
        <v>0</v>
      </c>
      <c r="F53" s="128" t="e">
        <f>'1.3.2'!O53</f>
        <v>#DIV/0!</v>
      </c>
      <c r="G53" s="129" t="e">
        <f>IF(F53=0,0,'1.3.2'!S53)</f>
        <v>#DIV/0!</v>
      </c>
    </row>
    <row r="54" spans="1:7" ht="15" customHeight="1" x14ac:dyDescent="0.25">
      <c r="A54" s="90">
        <v>54</v>
      </c>
      <c r="B54" s="115">
        <f>'1.3.2'!B54</f>
        <v>0</v>
      </c>
      <c r="C54" s="115">
        <f>'1.3.2'!C54</f>
        <v>0</v>
      </c>
      <c r="D54" s="127">
        <f>'1.3.2'!D54</f>
        <v>0</v>
      </c>
      <c r="E54" s="127">
        <f>'1.3.2'!E54</f>
        <v>0</v>
      </c>
      <c r="F54" s="128" t="e">
        <f>'1.3.2'!O54</f>
        <v>#DIV/0!</v>
      </c>
      <c r="G54" s="129" t="e">
        <f>IF(F54=0,0,'1.3.2'!S54)</f>
        <v>#DIV/0!</v>
      </c>
    </row>
    <row r="55" spans="1:7" ht="15" customHeight="1" x14ac:dyDescent="0.25">
      <c r="A55" s="90">
        <v>55</v>
      </c>
      <c r="B55" s="115">
        <f>'1.3.2'!B55</f>
        <v>0</v>
      </c>
      <c r="C55" s="115">
        <f>'1.3.2'!C55</f>
        <v>0</v>
      </c>
      <c r="D55" s="127">
        <f>'1.3.2'!D55</f>
        <v>0</v>
      </c>
      <c r="E55" s="127">
        <f>'1.3.2'!E55</f>
        <v>0</v>
      </c>
      <c r="F55" s="128" t="e">
        <f>'1.3.2'!O55</f>
        <v>#DIV/0!</v>
      </c>
      <c r="G55" s="129" t="e">
        <f>IF(F55=0,0,'1.3.2'!S55)</f>
        <v>#DIV/0!</v>
      </c>
    </row>
    <row r="56" spans="1:7" ht="15" customHeight="1" x14ac:dyDescent="0.25">
      <c r="A56" s="90">
        <v>56</v>
      </c>
      <c r="B56" s="115">
        <f>'1.3.2'!B56</f>
        <v>0</v>
      </c>
      <c r="C56" s="115">
        <f>'1.3.2'!C56</f>
        <v>0</v>
      </c>
      <c r="D56" s="127">
        <f>'1.3.2'!D56</f>
        <v>0</v>
      </c>
      <c r="E56" s="127">
        <f>'1.3.2'!E56</f>
        <v>0</v>
      </c>
      <c r="F56" s="128" t="e">
        <f>'1.3.2'!O56</f>
        <v>#DIV/0!</v>
      </c>
      <c r="G56" s="129" t="e">
        <f>IF(F56=0,0,'1.3.2'!S56)</f>
        <v>#DIV/0!</v>
      </c>
    </row>
    <row r="57" spans="1:7" ht="15" customHeight="1" x14ac:dyDescent="0.25">
      <c r="A57" s="90">
        <v>57</v>
      </c>
      <c r="B57" s="115">
        <f>'1.3.2'!B57</f>
        <v>0</v>
      </c>
      <c r="C57" s="115">
        <f>'1.3.2'!C57</f>
        <v>0</v>
      </c>
      <c r="D57" s="127">
        <f>'1.3.2'!D57</f>
        <v>0</v>
      </c>
      <c r="E57" s="127">
        <f>'1.3.2'!E57</f>
        <v>0</v>
      </c>
      <c r="F57" s="128" t="e">
        <f>'1.3.2'!O57</f>
        <v>#DIV/0!</v>
      </c>
      <c r="G57" s="129" t="e">
        <f>IF(F57=0,0,'1.3.2'!S57)</f>
        <v>#DIV/0!</v>
      </c>
    </row>
    <row r="58" spans="1:7" ht="15" customHeight="1" x14ac:dyDescent="0.25">
      <c r="A58" s="90">
        <v>58</v>
      </c>
      <c r="B58" s="115">
        <f>'1.3.2'!B58</f>
        <v>0</v>
      </c>
      <c r="C58" s="115">
        <f>'1.3.2'!C58</f>
        <v>0</v>
      </c>
      <c r="D58" s="127">
        <f>'1.3.2'!D58</f>
        <v>0</v>
      </c>
      <c r="E58" s="127">
        <f>'1.3.2'!E58</f>
        <v>0</v>
      </c>
      <c r="F58" s="128" t="e">
        <f>'1.3.2'!O58</f>
        <v>#DIV/0!</v>
      </c>
      <c r="G58" s="129" t="e">
        <f>IF(F58=0,0,'1.3.2'!S58)</f>
        <v>#DIV/0!</v>
      </c>
    </row>
    <row r="59" spans="1:7" ht="15" customHeight="1" x14ac:dyDescent="0.25">
      <c r="A59" s="90">
        <v>59</v>
      </c>
      <c r="B59" s="115">
        <f>'1.3.2'!B59</f>
        <v>0</v>
      </c>
      <c r="C59" s="115">
        <f>'1.3.2'!C59</f>
        <v>0</v>
      </c>
      <c r="D59" s="127">
        <f>'1.3.2'!D59</f>
        <v>0</v>
      </c>
      <c r="E59" s="127">
        <f>'1.3.2'!E59</f>
        <v>0</v>
      </c>
      <c r="F59" s="128" t="e">
        <f>'1.3.2'!O59</f>
        <v>#DIV/0!</v>
      </c>
      <c r="G59" s="129" t="e">
        <f>IF(F59=0,0,'1.3.2'!S59)</f>
        <v>#DIV/0!</v>
      </c>
    </row>
    <row r="60" spans="1:7" ht="15" customHeight="1" x14ac:dyDescent="0.25">
      <c r="A60" s="90">
        <v>60</v>
      </c>
      <c r="B60" s="115">
        <f>'1.3.2'!B60</f>
        <v>0</v>
      </c>
      <c r="C60" s="115">
        <f>'1.3.2'!C60</f>
        <v>0</v>
      </c>
      <c r="D60" s="127">
        <f>'1.3.2'!D60</f>
        <v>0</v>
      </c>
      <c r="E60" s="127">
        <f>'1.3.2'!E60</f>
        <v>0</v>
      </c>
      <c r="F60" s="128" t="e">
        <f>'1.3.2'!O60</f>
        <v>#DIV/0!</v>
      </c>
      <c r="G60" s="129" t="e">
        <f>IF(F60=0,0,'1.3.2'!S60)</f>
        <v>#DIV/0!</v>
      </c>
    </row>
    <row r="61" spans="1:7" ht="15" customHeight="1" x14ac:dyDescent="0.25">
      <c r="A61" s="90">
        <v>61</v>
      </c>
      <c r="B61" s="115">
        <f>'1.3.2'!B61</f>
        <v>0</v>
      </c>
      <c r="C61" s="115">
        <f>'1.3.2'!C61</f>
        <v>0</v>
      </c>
      <c r="D61" s="127">
        <f>'1.3.2'!D61</f>
        <v>0</v>
      </c>
      <c r="E61" s="127">
        <f>'1.3.2'!E61</f>
        <v>0</v>
      </c>
      <c r="F61" s="128" t="e">
        <f>'1.3.2'!O61</f>
        <v>#DIV/0!</v>
      </c>
      <c r="G61" s="129" t="e">
        <f>IF(F61=0,0,'1.3.2'!S61)</f>
        <v>#DIV/0!</v>
      </c>
    </row>
    <row r="62" spans="1:7" ht="15" customHeight="1" x14ac:dyDescent="0.25">
      <c r="A62" s="90">
        <v>62</v>
      </c>
      <c r="B62" s="115">
        <f>'1.3.2'!B62</f>
        <v>0</v>
      </c>
      <c r="C62" s="115">
        <f>'1.3.2'!C62</f>
        <v>0</v>
      </c>
      <c r="D62" s="127">
        <f>'1.3.2'!D62</f>
        <v>0</v>
      </c>
      <c r="E62" s="127">
        <f>'1.3.2'!E62</f>
        <v>0</v>
      </c>
      <c r="F62" s="128" t="e">
        <f>'1.3.2'!O62</f>
        <v>#DIV/0!</v>
      </c>
      <c r="G62" s="129" t="e">
        <f>IF(F62=0,0,'1.3.2'!S62)</f>
        <v>#DIV/0!</v>
      </c>
    </row>
    <row r="63" spans="1:7" ht="15" customHeight="1" x14ac:dyDescent="0.25">
      <c r="A63" s="90">
        <v>63</v>
      </c>
      <c r="B63" s="115">
        <f>'1.3.2'!B63</f>
        <v>0</v>
      </c>
      <c r="C63" s="115">
        <f>'1.3.2'!C63</f>
        <v>0</v>
      </c>
      <c r="D63" s="127">
        <f>'1.3.2'!D63</f>
        <v>0</v>
      </c>
      <c r="E63" s="127">
        <f>'1.3.2'!E63</f>
        <v>0</v>
      </c>
      <c r="F63" s="128" t="e">
        <f>'1.3.2'!O63</f>
        <v>#DIV/0!</v>
      </c>
      <c r="G63" s="129" t="e">
        <f>IF(F63=0,0,'1.3.2'!S63)</f>
        <v>#DIV/0!</v>
      </c>
    </row>
    <row r="64" spans="1:7" ht="15" customHeight="1" x14ac:dyDescent="0.25">
      <c r="A64" s="90">
        <v>64</v>
      </c>
      <c r="B64" s="115">
        <f>'1.3.2'!B64</f>
        <v>0</v>
      </c>
      <c r="C64" s="115">
        <f>'1.3.2'!C64</f>
        <v>0</v>
      </c>
      <c r="D64" s="127">
        <f>'1.3.2'!D64</f>
        <v>0</v>
      </c>
      <c r="E64" s="127">
        <f>'1.3.2'!E64</f>
        <v>0</v>
      </c>
      <c r="F64" s="128" t="e">
        <f>'1.3.2'!O64</f>
        <v>#DIV/0!</v>
      </c>
      <c r="G64" s="129" t="e">
        <f>IF(F64=0,0,'1.3.2'!S64)</f>
        <v>#DIV/0!</v>
      </c>
    </row>
    <row r="65" spans="1:7" ht="15" customHeight="1" x14ac:dyDescent="0.25">
      <c r="A65" s="90">
        <v>65</v>
      </c>
      <c r="B65" s="115">
        <f>'1.3.2'!B65</f>
        <v>0</v>
      </c>
      <c r="C65" s="115">
        <f>'1.3.2'!C65</f>
        <v>0</v>
      </c>
      <c r="D65" s="127">
        <f>'1.3.2'!D65</f>
        <v>0</v>
      </c>
      <c r="E65" s="127">
        <f>'1.3.2'!E65</f>
        <v>0</v>
      </c>
      <c r="F65" s="128" t="e">
        <f>'1.3.2'!O65</f>
        <v>#DIV/0!</v>
      </c>
      <c r="G65" s="129" t="e">
        <f>IF(F65=0,0,'1.3.2'!S65)</f>
        <v>#DIV/0!</v>
      </c>
    </row>
    <row r="66" spans="1:7" ht="15" customHeight="1" x14ac:dyDescent="0.25">
      <c r="A66" s="90">
        <v>66</v>
      </c>
      <c r="B66" s="115">
        <f>'1.3.2'!B66</f>
        <v>0</v>
      </c>
      <c r="C66" s="115">
        <f>'1.3.2'!C66</f>
        <v>0</v>
      </c>
      <c r="D66" s="127">
        <f>'1.3.2'!D66</f>
        <v>0</v>
      </c>
      <c r="E66" s="127">
        <f>'1.3.2'!E66</f>
        <v>0</v>
      </c>
      <c r="F66" s="128" t="e">
        <f>'1.3.2'!O66</f>
        <v>#DIV/0!</v>
      </c>
      <c r="G66" s="129" t="e">
        <f>IF(F66=0,0,'1.3.2'!S66)</f>
        <v>#DIV/0!</v>
      </c>
    </row>
    <row r="67" spans="1:7" ht="15" customHeight="1" x14ac:dyDescent="0.25">
      <c r="A67" s="90">
        <v>67</v>
      </c>
      <c r="B67" s="115">
        <f>'1.3.2'!B67</f>
        <v>0</v>
      </c>
      <c r="C67" s="115">
        <f>'1.3.2'!C67</f>
        <v>0</v>
      </c>
      <c r="D67" s="127">
        <f>'1.3.2'!D67</f>
        <v>0</v>
      </c>
      <c r="E67" s="127">
        <f>'1.3.2'!E67</f>
        <v>0</v>
      </c>
      <c r="F67" s="128" t="e">
        <f>'1.3.2'!O67</f>
        <v>#DIV/0!</v>
      </c>
      <c r="G67" s="129" t="e">
        <f>IF(F67=0,0,'1.3.2'!S67)</f>
        <v>#DIV/0!</v>
      </c>
    </row>
    <row r="68" spans="1:7" ht="15" customHeight="1" x14ac:dyDescent="0.25">
      <c r="A68" s="90">
        <v>68</v>
      </c>
      <c r="B68" s="115">
        <f>'1.3.2'!B68</f>
        <v>0</v>
      </c>
      <c r="C68" s="115">
        <f>'1.3.2'!C68</f>
        <v>0</v>
      </c>
      <c r="D68" s="127">
        <f>'1.3.2'!D68</f>
        <v>0</v>
      </c>
      <c r="E68" s="127">
        <f>'1.3.2'!E68</f>
        <v>0</v>
      </c>
      <c r="F68" s="128" t="e">
        <f>'1.3.2'!O68</f>
        <v>#DIV/0!</v>
      </c>
      <c r="G68" s="129" t="e">
        <f>IF(F68=0,0,'1.3.2'!S68)</f>
        <v>#DIV/0!</v>
      </c>
    </row>
    <row r="69" spans="1:7" ht="15" customHeight="1" x14ac:dyDescent="0.25">
      <c r="A69" s="90">
        <v>69</v>
      </c>
      <c r="B69" s="115">
        <f>'1.3.2'!B69</f>
        <v>0</v>
      </c>
      <c r="C69" s="115">
        <f>'1.3.2'!C69</f>
        <v>0</v>
      </c>
      <c r="D69" s="127">
        <f>'1.3.2'!D69</f>
        <v>0</v>
      </c>
      <c r="E69" s="127">
        <f>'1.3.2'!E69</f>
        <v>0</v>
      </c>
      <c r="F69" s="128" t="e">
        <f>'1.3.2'!O69</f>
        <v>#DIV/0!</v>
      </c>
      <c r="G69" s="129" t="e">
        <f>IF(F69=0,0,'1.3.2'!S69)</f>
        <v>#DIV/0!</v>
      </c>
    </row>
    <row r="70" spans="1:7" ht="15" customHeight="1" x14ac:dyDescent="0.25">
      <c r="A70" s="90">
        <v>70</v>
      </c>
      <c r="B70" s="115">
        <f>'1.3.2'!B70</f>
        <v>0</v>
      </c>
      <c r="C70" s="115">
        <f>'1.3.2'!C70</f>
        <v>0</v>
      </c>
      <c r="D70" s="127">
        <f>'1.3.2'!D70</f>
        <v>0</v>
      </c>
      <c r="E70" s="127">
        <f>'1.3.2'!E70</f>
        <v>0</v>
      </c>
      <c r="F70" s="128" t="e">
        <f>'1.3.2'!O70</f>
        <v>#DIV/0!</v>
      </c>
      <c r="G70" s="129" t="e">
        <f>IF(F70=0,0,'1.3.2'!S70)</f>
        <v>#DIV/0!</v>
      </c>
    </row>
    <row r="71" spans="1:7" ht="15" customHeight="1" x14ac:dyDescent="0.25">
      <c r="A71" s="90">
        <v>71</v>
      </c>
      <c r="B71" s="115">
        <f>'1.3.2'!B71</f>
        <v>0</v>
      </c>
      <c r="C71" s="115">
        <f>'1.3.2'!C71</f>
        <v>0</v>
      </c>
      <c r="D71" s="127">
        <f>'1.3.2'!D71</f>
        <v>0</v>
      </c>
      <c r="E71" s="127">
        <f>'1.3.2'!E71</f>
        <v>0</v>
      </c>
      <c r="F71" s="128" t="e">
        <f>'1.3.2'!O71</f>
        <v>#DIV/0!</v>
      </c>
      <c r="G71" s="129" t="e">
        <f>IF(F71=0,0,'1.3.2'!S71)</f>
        <v>#DIV/0!</v>
      </c>
    </row>
    <row r="72" spans="1:7" ht="15" customHeight="1" x14ac:dyDescent="0.25">
      <c r="A72" s="90">
        <v>72</v>
      </c>
      <c r="B72" s="115">
        <f>'1.3.2'!B72</f>
        <v>0</v>
      </c>
      <c r="C72" s="115">
        <f>'1.3.2'!C72</f>
        <v>0</v>
      </c>
      <c r="D72" s="127">
        <f>'1.3.2'!D72</f>
        <v>0</v>
      </c>
      <c r="E72" s="127">
        <f>'1.3.2'!E72</f>
        <v>0</v>
      </c>
      <c r="F72" s="128" t="e">
        <f>'1.3.2'!O72</f>
        <v>#DIV/0!</v>
      </c>
      <c r="G72" s="129" t="e">
        <f>IF(F72=0,0,'1.3.2'!S72)</f>
        <v>#DIV/0!</v>
      </c>
    </row>
    <row r="73" spans="1:7" ht="15" customHeight="1" x14ac:dyDescent="0.25">
      <c r="A73" s="90">
        <v>73</v>
      </c>
      <c r="B73" s="115">
        <f>'1.3.2'!B73</f>
        <v>0</v>
      </c>
      <c r="C73" s="115">
        <f>'1.3.2'!C73</f>
        <v>0</v>
      </c>
      <c r="D73" s="127">
        <f>'1.3.2'!D73</f>
        <v>0</v>
      </c>
      <c r="E73" s="127">
        <f>'1.3.2'!E73</f>
        <v>0</v>
      </c>
      <c r="F73" s="128" t="e">
        <f>'1.3.2'!O73</f>
        <v>#DIV/0!</v>
      </c>
      <c r="G73" s="129" t="e">
        <f>IF(F73=0,0,'1.3.2'!S73)</f>
        <v>#DIV/0!</v>
      </c>
    </row>
    <row r="74" spans="1:7" ht="15" customHeight="1" x14ac:dyDescent="0.25">
      <c r="A74" s="90">
        <v>74</v>
      </c>
      <c r="B74" s="115">
        <f>'1.3.2'!B74</f>
        <v>0</v>
      </c>
      <c r="C74" s="115">
        <f>'1.3.2'!C74</f>
        <v>0</v>
      </c>
      <c r="D74" s="127">
        <f>'1.3.2'!D74</f>
        <v>0</v>
      </c>
      <c r="E74" s="127">
        <f>'1.3.2'!E74</f>
        <v>0</v>
      </c>
      <c r="F74" s="128" t="e">
        <f>'1.3.2'!O74</f>
        <v>#DIV/0!</v>
      </c>
      <c r="G74" s="129" t="e">
        <f>IF(F74=0,0,'1.3.2'!S74)</f>
        <v>#DIV/0!</v>
      </c>
    </row>
    <row r="75" spans="1:7" ht="15" customHeight="1" x14ac:dyDescent="0.25">
      <c r="A75" s="90">
        <v>75</v>
      </c>
      <c r="B75" s="115">
        <f>'1.3.2'!B75</f>
        <v>0</v>
      </c>
      <c r="C75" s="115">
        <f>'1.3.2'!C75</f>
        <v>0</v>
      </c>
      <c r="D75" s="127">
        <f>'1.3.2'!D75</f>
        <v>0</v>
      </c>
      <c r="E75" s="127">
        <f>'1.3.2'!E75</f>
        <v>0</v>
      </c>
      <c r="F75" s="128" t="e">
        <f>'1.3.2'!O75</f>
        <v>#DIV/0!</v>
      </c>
      <c r="G75" s="129" t="e">
        <f>IF(F75=0,0,'1.3.2'!S75)</f>
        <v>#DIV/0!</v>
      </c>
    </row>
    <row r="76" spans="1:7" ht="15" customHeight="1" x14ac:dyDescent="0.25">
      <c r="A76" s="90">
        <v>76</v>
      </c>
      <c r="B76" s="115">
        <f>'1.3.2'!B76</f>
        <v>0</v>
      </c>
      <c r="C76" s="115">
        <f>'1.3.2'!C76</f>
        <v>0</v>
      </c>
      <c r="D76" s="127">
        <f>'1.3.2'!D76</f>
        <v>0</v>
      </c>
      <c r="E76" s="127">
        <f>'1.3.2'!E76</f>
        <v>0</v>
      </c>
      <c r="F76" s="128" t="e">
        <f>'1.3.2'!O76</f>
        <v>#DIV/0!</v>
      </c>
      <c r="G76" s="129" t="e">
        <f>IF(F76=0,0,'1.3.2'!S76)</f>
        <v>#DIV/0!</v>
      </c>
    </row>
    <row r="77" spans="1:7" ht="15" customHeight="1" x14ac:dyDescent="0.25">
      <c r="A77" s="90">
        <v>77</v>
      </c>
      <c r="B77" s="115">
        <f>'1.3.2'!B77</f>
        <v>0</v>
      </c>
      <c r="C77" s="115">
        <f>'1.3.2'!C77</f>
        <v>0</v>
      </c>
      <c r="D77" s="127">
        <f>'1.3.2'!D77</f>
        <v>0</v>
      </c>
      <c r="E77" s="127">
        <f>'1.3.2'!E77</f>
        <v>0</v>
      </c>
      <c r="F77" s="128" t="e">
        <f>'1.3.2'!O77</f>
        <v>#DIV/0!</v>
      </c>
      <c r="G77" s="129" t="e">
        <f>IF(F77=0,0,'1.3.2'!S77)</f>
        <v>#DIV/0!</v>
      </c>
    </row>
    <row r="78" spans="1:7" ht="15" customHeight="1" x14ac:dyDescent="0.25">
      <c r="A78" s="90">
        <v>78</v>
      </c>
      <c r="B78" s="115">
        <f>'1.3.2'!B78</f>
        <v>0</v>
      </c>
      <c r="C78" s="115">
        <f>'1.3.2'!C78</f>
        <v>0</v>
      </c>
      <c r="D78" s="127">
        <f>'1.3.2'!D78</f>
        <v>0</v>
      </c>
      <c r="E78" s="127">
        <f>'1.3.2'!E78</f>
        <v>0</v>
      </c>
      <c r="F78" s="128" t="e">
        <f>'1.3.2'!O78</f>
        <v>#DIV/0!</v>
      </c>
      <c r="G78" s="129" t="e">
        <f>IF(F78=0,0,'1.3.2'!S78)</f>
        <v>#DIV/0!</v>
      </c>
    </row>
    <row r="79" spans="1:7" ht="15" customHeight="1" x14ac:dyDescent="0.25">
      <c r="A79" s="90">
        <v>79</v>
      </c>
      <c r="B79" s="115">
        <f>'1.3.2'!B79</f>
        <v>0</v>
      </c>
      <c r="C79" s="115">
        <f>'1.3.2'!C79</f>
        <v>0</v>
      </c>
      <c r="D79" s="127">
        <f>'1.3.2'!D79</f>
        <v>0</v>
      </c>
      <c r="E79" s="127">
        <f>'1.3.2'!E79</f>
        <v>0</v>
      </c>
      <c r="F79" s="128" t="e">
        <f>'1.3.2'!O79</f>
        <v>#DIV/0!</v>
      </c>
      <c r="G79" s="129" t="e">
        <f>IF(F79=0,0,'1.3.2'!S79)</f>
        <v>#DIV/0!</v>
      </c>
    </row>
    <row r="80" spans="1:7" ht="15" customHeight="1" x14ac:dyDescent="0.25">
      <c r="A80" s="90">
        <v>80</v>
      </c>
      <c r="B80" s="115">
        <f>'1.3.2'!B80</f>
        <v>0</v>
      </c>
      <c r="C80" s="115">
        <f>'1.3.2'!C80</f>
        <v>0</v>
      </c>
      <c r="D80" s="127">
        <f>'1.3.2'!D80</f>
        <v>0</v>
      </c>
      <c r="E80" s="127">
        <f>'1.3.2'!E80</f>
        <v>0</v>
      </c>
      <c r="F80" s="128" t="e">
        <f>'1.3.2'!O80</f>
        <v>#DIV/0!</v>
      </c>
      <c r="G80" s="129" t="e">
        <f>IF(F80=0,0,'1.3.2'!S80)</f>
        <v>#DIV/0!</v>
      </c>
    </row>
    <row r="81" spans="1:7" ht="15" customHeight="1" x14ac:dyDescent="0.25">
      <c r="A81" s="90">
        <v>81</v>
      </c>
      <c r="B81" s="115">
        <f>'1.3.2'!B81</f>
        <v>0</v>
      </c>
      <c r="C81" s="115">
        <f>'1.3.2'!C81</f>
        <v>0</v>
      </c>
      <c r="D81" s="127">
        <f>'1.3.2'!D81</f>
        <v>0</v>
      </c>
      <c r="E81" s="127">
        <f>'1.3.2'!E81</f>
        <v>0</v>
      </c>
      <c r="F81" s="128" t="e">
        <f>'1.3.2'!O81</f>
        <v>#DIV/0!</v>
      </c>
      <c r="G81" s="129" t="e">
        <f>IF(F81=0,0,'1.3.2'!S81)</f>
        <v>#DIV/0!</v>
      </c>
    </row>
    <row r="82" spans="1:7" ht="15" customHeight="1" x14ac:dyDescent="0.25">
      <c r="A82" s="90">
        <v>82</v>
      </c>
      <c r="B82" s="115">
        <f>'1.3.2'!B82</f>
        <v>0</v>
      </c>
      <c r="C82" s="115">
        <f>'1.3.2'!C82</f>
        <v>0</v>
      </c>
      <c r="D82" s="127">
        <f>'1.3.2'!D82</f>
        <v>0</v>
      </c>
      <c r="E82" s="127">
        <f>'1.3.2'!E82</f>
        <v>0</v>
      </c>
      <c r="F82" s="128" t="e">
        <f>'1.3.2'!O82</f>
        <v>#DIV/0!</v>
      </c>
      <c r="G82" s="129" t="e">
        <f>IF(F82=0,0,'1.3.2'!S82)</f>
        <v>#DIV/0!</v>
      </c>
    </row>
    <row r="83" spans="1:7" ht="15" customHeight="1" x14ac:dyDescent="0.25">
      <c r="A83" s="90">
        <v>83</v>
      </c>
      <c r="B83" s="115">
        <f>'1.3.2'!B83</f>
        <v>0</v>
      </c>
      <c r="C83" s="115">
        <f>'1.3.2'!C83</f>
        <v>0</v>
      </c>
      <c r="D83" s="127">
        <f>'1.3.2'!D83</f>
        <v>0</v>
      </c>
      <c r="E83" s="127">
        <f>'1.3.2'!E83</f>
        <v>0</v>
      </c>
      <c r="F83" s="128" t="e">
        <f>'1.3.2'!O83</f>
        <v>#DIV/0!</v>
      </c>
      <c r="G83" s="129" t="e">
        <f>IF(F83=0,0,'1.3.2'!S83)</f>
        <v>#DIV/0!</v>
      </c>
    </row>
    <row r="84" spans="1:7" ht="15" customHeight="1" x14ac:dyDescent="0.25">
      <c r="A84" s="90">
        <v>84</v>
      </c>
      <c r="B84" s="115">
        <f>'1.3.2'!B84</f>
        <v>0</v>
      </c>
      <c r="C84" s="115">
        <f>'1.3.2'!C84</f>
        <v>0</v>
      </c>
      <c r="D84" s="127">
        <f>'1.3.2'!D84</f>
        <v>0</v>
      </c>
      <c r="E84" s="127">
        <f>'1.3.2'!E84</f>
        <v>0</v>
      </c>
      <c r="F84" s="128" t="e">
        <f>'1.3.2'!O84</f>
        <v>#DIV/0!</v>
      </c>
      <c r="G84" s="129" t="e">
        <f>IF(F84=0,0,'1.3.2'!S84)</f>
        <v>#DIV/0!</v>
      </c>
    </row>
    <row r="85" spans="1:7" ht="15" customHeight="1" x14ac:dyDescent="0.25">
      <c r="A85" s="90">
        <v>85</v>
      </c>
      <c r="B85" s="115">
        <f>'1.3.2'!B85</f>
        <v>0</v>
      </c>
      <c r="C85" s="115">
        <f>'1.3.2'!C85</f>
        <v>0</v>
      </c>
      <c r="D85" s="127">
        <f>'1.3.2'!D85</f>
        <v>0</v>
      </c>
      <c r="E85" s="127">
        <f>'1.3.2'!E85</f>
        <v>0</v>
      </c>
      <c r="F85" s="128" t="e">
        <f>'1.3.2'!O85</f>
        <v>#DIV/0!</v>
      </c>
      <c r="G85" s="129" t="e">
        <f>IF(F85=0,0,'1.3.2'!S85)</f>
        <v>#DIV/0!</v>
      </c>
    </row>
    <row r="86" spans="1:7" ht="15" customHeight="1" x14ac:dyDescent="0.25">
      <c r="A86" s="90">
        <v>86</v>
      </c>
      <c r="B86" s="115">
        <f>'1.3.2'!B86</f>
        <v>0</v>
      </c>
      <c r="C86" s="115">
        <f>'1.3.2'!C86</f>
        <v>0</v>
      </c>
      <c r="D86" s="127">
        <f>'1.3.2'!D86</f>
        <v>0</v>
      </c>
      <c r="E86" s="127">
        <f>'1.3.2'!E86</f>
        <v>0</v>
      </c>
      <c r="F86" s="128" t="e">
        <f>'1.3.2'!O86</f>
        <v>#DIV/0!</v>
      </c>
      <c r="G86" s="129" t="e">
        <f>IF(F86=0,0,'1.3.2'!S86)</f>
        <v>#DIV/0!</v>
      </c>
    </row>
    <row r="87" spans="1:7" ht="15" customHeight="1" x14ac:dyDescent="0.25">
      <c r="A87" s="90">
        <v>87</v>
      </c>
      <c r="B87" s="115">
        <f>'1.3.2'!B87</f>
        <v>0</v>
      </c>
      <c r="C87" s="115">
        <f>'1.3.2'!C87</f>
        <v>0</v>
      </c>
      <c r="D87" s="127">
        <f>'1.3.2'!D87</f>
        <v>0</v>
      </c>
      <c r="E87" s="127">
        <f>'1.3.2'!E87</f>
        <v>0</v>
      </c>
      <c r="F87" s="128" t="e">
        <f>'1.3.2'!O87</f>
        <v>#DIV/0!</v>
      </c>
      <c r="G87" s="129" t="e">
        <f>IF(F87=0,0,'1.3.2'!S87)</f>
        <v>#DIV/0!</v>
      </c>
    </row>
    <row r="88" spans="1:7" ht="15" customHeight="1" x14ac:dyDescent="0.25">
      <c r="A88" s="90">
        <v>88</v>
      </c>
      <c r="B88" s="115">
        <f>'1.3.2'!B88</f>
        <v>0</v>
      </c>
      <c r="C88" s="115">
        <f>'1.3.2'!C88</f>
        <v>0</v>
      </c>
      <c r="D88" s="127">
        <f>'1.3.2'!D88</f>
        <v>0</v>
      </c>
      <c r="E88" s="127">
        <f>'1.3.2'!E88</f>
        <v>0</v>
      </c>
      <c r="F88" s="128" t="e">
        <f>'1.3.2'!O88</f>
        <v>#DIV/0!</v>
      </c>
      <c r="G88" s="129" t="e">
        <f>IF(F88=0,0,'1.3.2'!S88)</f>
        <v>#DIV/0!</v>
      </c>
    </row>
    <row r="89" spans="1:7" ht="15" customHeight="1" x14ac:dyDescent="0.25">
      <c r="A89" s="90">
        <v>89</v>
      </c>
      <c r="B89" s="115">
        <f>'1.3.2'!B89</f>
        <v>0</v>
      </c>
      <c r="C89" s="115">
        <f>'1.3.2'!C89</f>
        <v>0</v>
      </c>
      <c r="D89" s="127">
        <f>'1.3.2'!D89</f>
        <v>0</v>
      </c>
      <c r="E89" s="127">
        <f>'1.3.2'!E89</f>
        <v>0</v>
      </c>
      <c r="F89" s="128" t="e">
        <f>'1.3.2'!O89</f>
        <v>#DIV/0!</v>
      </c>
      <c r="G89" s="129" t="e">
        <f>IF(F89=0,0,'1.3.2'!S89)</f>
        <v>#DIV/0!</v>
      </c>
    </row>
    <row r="90" spans="1:7" ht="15" customHeight="1" x14ac:dyDescent="0.25">
      <c r="A90" s="90">
        <v>90</v>
      </c>
      <c r="B90" s="115">
        <f>'1.3.2'!B90</f>
        <v>0</v>
      </c>
      <c r="C90" s="115">
        <f>'1.3.2'!C90</f>
        <v>0</v>
      </c>
      <c r="D90" s="127">
        <f>'1.3.2'!D90</f>
        <v>0</v>
      </c>
      <c r="E90" s="127">
        <f>'1.3.2'!E90</f>
        <v>0</v>
      </c>
      <c r="F90" s="128" t="e">
        <f>'1.3.2'!O90</f>
        <v>#DIV/0!</v>
      </c>
      <c r="G90" s="129" t="e">
        <f>IF(F90=0,0,'1.3.2'!S90)</f>
        <v>#DIV/0!</v>
      </c>
    </row>
    <row r="91" spans="1:7" ht="15" customHeight="1" x14ac:dyDescent="0.25">
      <c r="A91" s="90">
        <v>91</v>
      </c>
      <c r="B91" s="115">
        <f>'1.3.2'!B91</f>
        <v>0</v>
      </c>
      <c r="C91" s="115">
        <f>'1.3.2'!C91</f>
        <v>0</v>
      </c>
      <c r="D91" s="127">
        <f>'1.3.2'!D91</f>
        <v>0</v>
      </c>
      <c r="E91" s="127">
        <f>'1.3.2'!E91</f>
        <v>0</v>
      </c>
      <c r="F91" s="128" t="e">
        <f>'1.3.2'!O91</f>
        <v>#DIV/0!</v>
      </c>
      <c r="G91" s="129" t="e">
        <f>IF(F91=0,0,'1.3.2'!S91)</f>
        <v>#DIV/0!</v>
      </c>
    </row>
    <row r="92" spans="1:7" ht="15" customHeight="1" x14ac:dyDescent="0.25">
      <c r="A92" s="90">
        <v>92</v>
      </c>
      <c r="B92" s="115">
        <f>'1.3.2'!B92</f>
        <v>0</v>
      </c>
      <c r="C92" s="115">
        <f>'1.3.2'!C92</f>
        <v>0</v>
      </c>
      <c r="D92" s="127">
        <f>'1.3.2'!D92</f>
        <v>0</v>
      </c>
      <c r="E92" s="127">
        <f>'1.3.2'!E92</f>
        <v>0</v>
      </c>
      <c r="F92" s="128" t="e">
        <f>'1.3.2'!O92</f>
        <v>#DIV/0!</v>
      </c>
      <c r="G92" s="129" t="e">
        <f>IF(F92=0,0,'1.3.2'!S92)</f>
        <v>#DIV/0!</v>
      </c>
    </row>
    <row r="93" spans="1:7" ht="15" customHeight="1" x14ac:dyDescent="0.25">
      <c r="A93" s="90">
        <v>93</v>
      </c>
      <c r="B93" s="115">
        <f>'1.3.2'!B93</f>
        <v>0</v>
      </c>
      <c r="C93" s="115">
        <f>'1.3.2'!C93</f>
        <v>0</v>
      </c>
      <c r="D93" s="127">
        <f>'1.3.2'!D93</f>
        <v>0</v>
      </c>
      <c r="E93" s="127">
        <f>'1.3.2'!E93</f>
        <v>0</v>
      </c>
      <c r="F93" s="128" t="e">
        <f>'1.3.2'!O93</f>
        <v>#DIV/0!</v>
      </c>
      <c r="G93" s="129" t="e">
        <f>IF(F93=0,0,'1.3.2'!S93)</f>
        <v>#DIV/0!</v>
      </c>
    </row>
    <row r="94" spans="1:7" ht="15" customHeight="1" x14ac:dyDescent="0.25">
      <c r="A94" s="90">
        <v>94</v>
      </c>
      <c r="B94" s="115">
        <f>'1.3.2'!B94</f>
        <v>0</v>
      </c>
      <c r="C94" s="115">
        <f>'1.3.2'!C94</f>
        <v>0</v>
      </c>
      <c r="D94" s="127">
        <f>'1.3.2'!D94</f>
        <v>0</v>
      </c>
      <c r="E94" s="127">
        <f>'1.3.2'!E94</f>
        <v>0</v>
      </c>
      <c r="F94" s="128" t="e">
        <f>'1.3.2'!O94</f>
        <v>#DIV/0!</v>
      </c>
      <c r="G94" s="129" t="e">
        <f>IF(F94=0,0,'1.3.2'!S94)</f>
        <v>#DIV/0!</v>
      </c>
    </row>
    <row r="95" spans="1:7" ht="15" customHeight="1" x14ac:dyDescent="0.25">
      <c r="A95" s="90">
        <v>95</v>
      </c>
      <c r="B95" s="115">
        <f>'1.3.2'!B95</f>
        <v>0</v>
      </c>
      <c r="C95" s="115">
        <f>'1.3.2'!C95</f>
        <v>0</v>
      </c>
      <c r="D95" s="127">
        <f>'1.3.2'!D95</f>
        <v>0</v>
      </c>
      <c r="E95" s="127">
        <f>'1.3.2'!E95</f>
        <v>0</v>
      </c>
      <c r="F95" s="128" t="e">
        <f>'1.3.2'!O95</f>
        <v>#DIV/0!</v>
      </c>
      <c r="G95" s="129" t="e">
        <f>IF(F95=0,0,'1.3.2'!S95)</f>
        <v>#DIV/0!</v>
      </c>
    </row>
    <row r="96" spans="1:7" ht="15" customHeight="1" x14ac:dyDescent="0.25">
      <c r="A96" s="90">
        <v>96</v>
      </c>
      <c r="B96" s="115">
        <f>'1.3.2'!B96</f>
        <v>0</v>
      </c>
      <c r="C96" s="115">
        <f>'1.3.2'!C96</f>
        <v>0</v>
      </c>
      <c r="D96" s="127">
        <f>'1.3.2'!D96</f>
        <v>0</v>
      </c>
      <c r="E96" s="127">
        <f>'1.3.2'!E96</f>
        <v>0</v>
      </c>
      <c r="F96" s="128" t="e">
        <f>'1.3.2'!O96</f>
        <v>#DIV/0!</v>
      </c>
      <c r="G96" s="129" t="e">
        <f>IF(F96=0,0,'1.3.2'!S96)</f>
        <v>#DIV/0!</v>
      </c>
    </row>
    <row r="97" spans="1:7" ht="15" customHeight="1" x14ac:dyDescent="0.25">
      <c r="A97" s="90">
        <v>97</v>
      </c>
      <c r="B97" s="115">
        <f>'1.3.2'!B97</f>
        <v>0</v>
      </c>
      <c r="C97" s="115">
        <f>'1.3.2'!C97</f>
        <v>0</v>
      </c>
      <c r="D97" s="127">
        <f>'1.3.2'!D97</f>
        <v>0</v>
      </c>
      <c r="E97" s="127">
        <f>'1.3.2'!E97</f>
        <v>0</v>
      </c>
      <c r="F97" s="128" t="e">
        <f>'1.3.2'!O97</f>
        <v>#DIV/0!</v>
      </c>
      <c r="G97" s="129" t="e">
        <f>IF(F97=0,0,'1.3.2'!S97)</f>
        <v>#DIV/0!</v>
      </c>
    </row>
    <row r="98" spans="1:7" ht="15" customHeight="1" x14ac:dyDescent="0.25">
      <c r="A98" s="90">
        <v>98</v>
      </c>
      <c r="B98" s="115">
        <f>'1.3.2'!B98</f>
        <v>0</v>
      </c>
      <c r="C98" s="115">
        <f>'1.3.2'!C98</f>
        <v>0</v>
      </c>
      <c r="D98" s="127">
        <f>'1.3.2'!D98</f>
        <v>0</v>
      </c>
      <c r="E98" s="127">
        <f>'1.3.2'!E98</f>
        <v>0</v>
      </c>
      <c r="F98" s="128" t="e">
        <f>'1.3.2'!O98</f>
        <v>#DIV/0!</v>
      </c>
      <c r="G98" s="129" t="e">
        <f>IF(F98=0,0,'1.3.2'!S98)</f>
        <v>#DIV/0!</v>
      </c>
    </row>
    <row r="99" spans="1:7" ht="15" customHeight="1" x14ac:dyDescent="0.25">
      <c r="A99" s="90">
        <v>99</v>
      </c>
      <c r="B99" s="115">
        <f>'1.3.2'!B99</f>
        <v>0</v>
      </c>
      <c r="C99" s="115">
        <f>'1.3.2'!C99</f>
        <v>0</v>
      </c>
      <c r="D99" s="127">
        <f>'1.3.2'!D99</f>
        <v>0</v>
      </c>
      <c r="E99" s="127">
        <f>'1.3.2'!E99</f>
        <v>0</v>
      </c>
      <c r="F99" s="128" t="e">
        <f>'1.3.2'!O99</f>
        <v>#DIV/0!</v>
      </c>
      <c r="G99" s="129" t="e">
        <f>IF(F99=0,0,'1.3.2'!S99)</f>
        <v>#DIV/0!</v>
      </c>
    </row>
    <row r="100" spans="1:7" ht="15" customHeight="1" x14ac:dyDescent="0.25">
      <c r="A100" s="90">
        <v>100</v>
      </c>
      <c r="B100" s="115">
        <f>'1.3.2'!B100</f>
        <v>0</v>
      </c>
      <c r="C100" s="115">
        <f>'1.3.2'!C100</f>
        <v>0</v>
      </c>
      <c r="D100" s="127">
        <f>'1.3.2'!D100</f>
        <v>0</v>
      </c>
      <c r="E100" s="127">
        <f>'1.3.2'!E100</f>
        <v>0</v>
      </c>
      <c r="F100" s="128" t="e">
        <f>'1.3.2'!O100</f>
        <v>#DIV/0!</v>
      </c>
      <c r="G100" s="129" t="e">
        <f>IF(F100=0,0,'1.3.2'!S100)</f>
        <v>#DIV/0!</v>
      </c>
    </row>
  </sheetData>
  <sheetProtection password="CCE4" sheet="1"/>
  <mergeCells count="1">
    <mergeCell ref="B1:G1"/>
  </mergeCells>
  <conditionalFormatting sqref="E6:E100">
    <cfRule type="dataBar" priority="8">
      <dataBar>
        <cfvo type="min"/>
        <cfvo type="max"/>
        <color rgb="FF638EC6"/>
      </dataBar>
    </cfRule>
  </conditionalFormatting>
  <conditionalFormatting sqref="F9">
    <cfRule type="cellIs" dxfId="31" priority="7" stopIfTrue="1" operator="lessThan">
      <formula>$G$9</formula>
    </cfRule>
  </conditionalFormatting>
  <conditionalFormatting sqref="F10:F14">
    <cfRule type="cellIs" dxfId="30" priority="6" stopIfTrue="1" operator="lessThan">
      <formula>$G$9</formula>
    </cfRule>
  </conditionalFormatting>
  <conditionalFormatting sqref="F10:F100">
    <cfRule type="cellIs" dxfId="29" priority="5" stopIfTrue="1" operator="lessThan">
      <formula>$G$9</formula>
    </cfRule>
  </conditionalFormatting>
  <conditionalFormatting sqref="F6:F8">
    <cfRule type="cellIs" dxfId="28" priority="4" stopIfTrue="1" operator="lessThan">
      <formula>$G$9</formula>
    </cfRule>
  </conditionalFormatting>
  <conditionalFormatting sqref="B5:G100">
    <cfRule type="cellIs" dxfId="27" priority="3" stopIfTrue="1" operator="greaterThan">
      <formula>0</formula>
    </cfRule>
  </conditionalFormatting>
  <conditionalFormatting sqref="E6">
    <cfRule type="dataBar" priority="2">
      <dataBar>
        <cfvo type="min"/>
        <cfvo type="max"/>
        <color rgb="FF638EC6"/>
      </dataBar>
    </cfRule>
  </conditionalFormatting>
  <conditionalFormatting sqref="E7:E100">
    <cfRule type="dataBar" priority="1">
      <dataBar>
        <cfvo type="min"/>
        <cfvo type="max"/>
        <color rgb="FF638EC6"/>
      </dataBar>
    </cfRule>
  </conditionalFormatting>
  <pageMargins left="0.7" right="0.7" top="0.78740157499999996" bottom="0.78740157499999996" header="0.3" footer="0.3"/>
  <pageSetup paperSize="9" orientation="portrait" horizontalDpi="1200" verticalDpi="1200" r:id="rId1"/>
  <ignoredErrors>
    <ignoredError sqref="F5:G100" evalError="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74"/>
  <sheetViews>
    <sheetView showRowColHeaders="0" workbookViewId="0">
      <selection activeCell="A2" sqref="A2"/>
    </sheetView>
  </sheetViews>
  <sheetFormatPr baseColWidth="10" defaultColWidth="15.28515625" defaultRowHeight="15" x14ac:dyDescent="0.25"/>
  <cols>
    <col min="1" max="1" width="4.7109375" style="91" customWidth="1"/>
    <col min="2" max="2" width="18.42578125" style="50" customWidth="1"/>
    <col min="3" max="3" width="21.7109375" style="50" customWidth="1"/>
    <col min="4" max="4" width="22.85546875" style="50" customWidth="1"/>
    <col min="5" max="5" width="17.85546875" style="50" customWidth="1"/>
    <col min="6" max="6" width="29.5703125" style="50" customWidth="1"/>
    <col min="7" max="7" width="15.140625" style="50" customWidth="1"/>
    <col min="8" max="8" width="11.85546875" style="50" customWidth="1"/>
    <col min="9" max="9" width="22.42578125" style="50" hidden="1" customWidth="1"/>
    <col min="10" max="10" width="11.42578125" style="50" customWidth="1"/>
    <col min="11" max="18" width="11.42578125" style="50" hidden="1" customWidth="1"/>
    <col min="19" max="234" width="11.42578125" style="50" customWidth="1"/>
    <col min="235" max="235" width="1.42578125" style="50" customWidth="1"/>
    <col min="236" max="236" width="18.42578125" style="50" customWidth="1"/>
    <col min="237" max="237" width="15.5703125" style="50" customWidth="1"/>
    <col min="238" max="16384" width="15.28515625" style="50"/>
  </cols>
  <sheetData>
    <row r="1" spans="1:22" s="40" customFormat="1" ht="30" customHeight="1" x14ac:dyDescent="0.2">
      <c r="A1" s="93"/>
      <c r="B1" s="197" t="s">
        <v>68</v>
      </c>
      <c r="C1" s="197"/>
      <c r="D1" s="197"/>
      <c r="E1" s="197"/>
      <c r="F1" s="197"/>
      <c r="G1" s="197"/>
      <c r="H1" s="197"/>
      <c r="I1" s="197"/>
    </row>
    <row r="2" spans="1:22" s="40" customFormat="1" ht="6" customHeight="1" x14ac:dyDescent="0.2">
      <c r="A2" s="89"/>
    </row>
    <row r="3" spans="1:22" s="40" customFormat="1" ht="14.25" customHeight="1" x14ac:dyDescent="0.2">
      <c r="A3" s="89"/>
      <c r="B3" s="119" t="s">
        <v>78</v>
      </c>
      <c r="C3" s="119" t="s">
        <v>79</v>
      </c>
      <c r="D3" s="119" t="s">
        <v>80</v>
      </c>
      <c r="E3" s="119" t="s">
        <v>81</v>
      </c>
      <c r="F3" s="119" t="s">
        <v>82</v>
      </c>
      <c r="G3" s="119" t="s">
        <v>83</v>
      </c>
      <c r="H3" s="119" t="s">
        <v>85</v>
      </c>
      <c r="I3" s="174"/>
      <c r="Q3" s="101"/>
      <c r="R3" s="101"/>
    </row>
    <row r="4" spans="1:22" s="43" customFormat="1" ht="110.25" customHeight="1" x14ac:dyDescent="0.25">
      <c r="B4" s="95" t="s">
        <v>40</v>
      </c>
      <c r="C4" s="96" t="s">
        <v>202</v>
      </c>
      <c r="D4" s="96" t="s">
        <v>201</v>
      </c>
      <c r="E4" s="56" t="s">
        <v>163</v>
      </c>
      <c r="F4" s="56" t="s">
        <v>118</v>
      </c>
      <c r="G4" s="57" t="s">
        <v>121</v>
      </c>
      <c r="H4" s="56" t="s">
        <v>122</v>
      </c>
      <c r="I4" s="96"/>
      <c r="K4" s="175" t="s">
        <v>59</v>
      </c>
      <c r="L4" s="175" t="s">
        <v>60</v>
      </c>
      <c r="M4" s="175" t="s">
        <v>61</v>
      </c>
      <c r="N4" s="175" t="s">
        <v>62</v>
      </c>
      <c r="O4" s="175" t="s">
        <v>63</v>
      </c>
      <c r="P4" s="175" t="s">
        <v>64</v>
      </c>
      <c r="Q4" s="176" t="s">
        <v>183</v>
      </c>
      <c r="R4" s="177" t="s">
        <v>184</v>
      </c>
    </row>
    <row r="5" spans="1:22" s="40" customFormat="1" ht="14.25" customHeight="1" x14ac:dyDescent="0.2">
      <c r="A5" s="90">
        <v>5</v>
      </c>
      <c r="B5" s="63" t="s">
        <v>182</v>
      </c>
      <c r="C5" s="110"/>
      <c r="D5" s="110"/>
      <c r="E5" s="110"/>
      <c r="F5" s="178">
        <f>SUM(F6:F100)</f>
        <v>750125</v>
      </c>
      <c r="G5" s="179">
        <f>Q5/F5</f>
        <v>0.62254457590401602</v>
      </c>
      <c r="H5" s="114">
        <f>R5/F5</f>
        <v>0.56863856023995996</v>
      </c>
      <c r="I5" s="135"/>
      <c r="K5" s="147">
        <v>0.44</v>
      </c>
      <c r="L5" s="147">
        <v>0.4</v>
      </c>
      <c r="M5" s="147">
        <v>0.56000000000000005</v>
      </c>
      <c r="N5" s="147">
        <v>0.53</v>
      </c>
      <c r="O5" s="147">
        <v>0.64</v>
      </c>
      <c r="P5" s="147">
        <v>0.56999999999999995</v>
      </c>
      <c r="Q5" s="135">
        <f>SUM(Q6:Q100)</f>
        <v>466986.25</v>
      </c>
      <c r="R5" s="135">
        <f>SUM(R6:R100)</f>
        <v>426549.99999999994</v>
      </c>
    </row>
    <row r="6" spans="1:22" s="40" customFormat="1" ht="14.25" x14ac:dyDescent="0.2">
      <c r="A6" s="90">
        <v>6</v>
      </c>
      <c r="B6" s="180" t="str">
        <f>'1.3.2.3'!B6</f>
        <v>Anlage 2</v>
      </c>
      <c r="C6" s="181" t="str">
        <f>'1.3.2.3'!C6</f>
        <v>Brunnenpumpe 1</v>
      </c>
      <c r="D6" s="182" t="str">
        <f>'1.3.2.3'!G6</f>
        <v>nass aufgestellt</v>
      </c>
      <c r="E6" s="99">
        <f>'1.3.2.3'!H6</f>
        <v>40</v>
      </c>
      <c r="F6" s="100">
        <f>'1.3.2.3'!H6*'1.3.2.3'!F6</f>
        <v>100000</v>
      </c>
      <c r="G6" s="183">
        <f>'1.3.2.3'!K6</f>
        <v>0.45</v>
      </c>
      <c r="H6" s="118">
        <f>IF(AND(D6="trocken aufgestellt",E6&lt;5),K5,IF(AND(D6="trocken aufgestellt",E6&gt;50),O5,IF(AND(D6="nass aufgestellt",E6&lt;5),L5,IF(AND(D6="nass aufgestellt",E6&gt;50),P5,IF(AND(D6="nass aufgestellt",5&gt;E6&lt;50),N5,IF(G6=0,0,M5))))))</f>
        <v>0.56000000000000005</v>
      </c>
      <c r="I6" s="97"/>
      <c r="K6" s="147">
        <v>0.44</v>
      </c>
      <c r="L6" s="147">
        <v>0.4</v>
      </c>
      <c r="M6" s="147">
        <v>0.56000000000000005</v>
      </c>
      <c r="N6" s="147">
        <v>0.53</v>
      </c>
      <c r="O6" s="147">
        <v>0.64</v>
      </c>
      <c r="P6" s="147">
        <v>0.56999999999999995</v>
      </c>
      <c r="Q6" s="174">
        <f>F6*G6</f>
        <v>45000</v>
      </c>
      <c r="R6" s="174">
        <f>H6*F6</f>
        <v>56000.000000000007</v>
      </c>
    </row>
    <row r="7" spans="1:22" s="40" customFormat="1" ht="14.25" x14ac:dyDescent="0.2">
      <c r="A7" s="90">
        <v>7</v>
      </c>
      <c r="B7" s="180">
        <f>'1.3.2.3'!B7</f>
        <v>0</v>
      </c>
      <c r="C7" s="181" t="str">
        <f>'1.3.2.3'!C7</f>
        <v>Brunnenpumpe 3</v>
      </c>
      <c r="D7" s="182" t="str">
        <f>'1.3.2.3'!G7</f>
        <v>nass aufgestellt</v>
      </c>
      <c r="E7" s="99">
        <f>'1.3.2.3'!H7</f>
        <v>17</v>
      </c>
      <c r="F7" s="100">
        <f>'1.3.2.3'!H7*'1.3.2.3'!F7</f>
        <v>2125</v>
      </c>
      <c r="G7" s="183">
        <f>'1.3.2.3'!K7</f>
        <v>0.37</v>
      </c>
      <c r="H7" s="118">
        <f t="shared" ref="H7:H70" si="0">IF(AND(D7="trocken aufgestellt",E7&lt;5),K6,IF(AND(D7="trocken aufgestellt",E7&gt;50),O6,IF(AND(D7="nass aufgestellt",E7&lt;5),L6,IF(AND(D7="nass aufgestellt",E7&gt;50),P6,IF(AND(D7="nass aufgestellt",5&gt;E7&lt;50),N6,IF(G7=0,0,M6))))))</f>
        <v>0.56000000000000005</v>
      </c>
      <c r="I7" s="97"/>
      <c r="K7" s="147">
        <v>0.44</v>
      </c>
      <c r="L7" s="147">
        <v>0.4</v>
      </c>
      <c r="M7" s="147">
        <v>0.56000000000000005</v>
      </c>
      <c r="N7" s="147">
        <v>0.53</v>
      </c>
      <c r="O7" s="147">
        <v>0.64</v>
      </c>
      <c r="P7" s="147">
        <v>0.56999999999999995</v>
      </c>
      <c r="Q7" s="174">
        <f t="shared" ref="Q7:Q19" si="1">F7*G7</f>
        <v>786.25</v>
      </c>
      <c r="R7" s="174">
        <f t="shared" ref="R7:R19" si="2">H7*F7</f>
        <v>1190</v>
      </c>
    </row>
    <row r="8" spans="1:22" s="40" customFormat="1" ht="14.25" x14ac:dyDescent="0.2">
      <c r="A8" s="90">
        <v>8</v>
      </c>
      <c r="B8" s="180">
        <f>'1.3.2.3'!B8</f>
        <v>0</v>
      </c>
      <c r="C8" s="181" t="str">
        <f>'1.3.2.3'!C8</f>
        <v>Brunnenpumpe 4</v>
      </c>
      <c r="D8" s="182" t="str">
        <f>'1.3.2.3'!G8</f>
        <v>nass aufgestellt</v>
      </c>
      <c r="E8" s="99">
        <f>'1.3.2.3'!H8</f>
        <v>120</v>
      </c>
      <c r="F8" s="100">
        <f>'1.3.2.3'!H8*'1.3.2.3'!F8</f>
        <v>648000</v>
      </c>
      <c r="G8" s="183">
        <f>'1.3.2.3'!K8</f>
        <v>0.65</v>
      </c>
      <c r="H8" s="118">
        <f t="shared" si="0"/>
        <v>0.56999999999999995</v>
      </c>
      <c r="I8" s="97"/>
      <c r="K8" s="147">
        <v>0.44</v>
      </c>
      <c r="L8" s="147">
        <v>0.4</v>
      </c>
      <c r="M8" s="147">
        <v>0.56000000000000005</v>
      </c>
      <c r="N8" s="147">
        <v>0.53</v>
      </c>
      <c r="O8" s="147">
        <v>0.64</v>
      </c>
      <c r="P8" s="147">
        <v>0.56999999999999995</v>
      </c>
      <c r="Q8" s="174">
        <f t="shared" si="1"/>
        <v>421200</v>
      </c>
      <c r="R8" s="174">
        <f t="shared" si="2"/>
        <v>369359.99999999994</v>
      </c>
    </row>
    <row r="9" spans="1:22" s="40" customFormat="1" ht="14.25" x14ac:dyDescent="0.2">
      <c r="A9" s="90">
        <v>9</v>
      </c>
      <c r="B9" s="180">
        <f>'1.3.2.3'!B9</f>
        <v>0</v>
      </c>
      <c r="C9" s="181">
        <f>'1.3.2.3'!C9</f>
        <v>0</v>
      </c>
      <c r="D9" s="182">
        <f>'1.3.2.3'!G9</f>
        <v>0</v>
      </c>
      <c r="E9" s="99">
        <f>'1.3.2.3'!H9</f>
        <v>0</v>
      </c>
      <c r="F9" s="100">
        <f>'1.3.2.3'!H9*'1.3.2.3'!F9</f>
        <v>0</v>
      </c>
      <c r="G9" s="183">
        <f>'1.3.2.3'!K9</f>
        <v>0</v>
      </c>
      <c r="H9" s="118">
        <f t="shared" si="0"/>
        <v>0</v>
      </c>
      <c r="I9" s="97"/>
      <c r="K9" s="147">
        <v>0.44</v>
      </c>
      <c r="L9" s="147">
        <v>0.4</v>
      </c>
      <c r="M9" s="147">
        <v>0.56000000000000005</v>
      </c>
      <c r="N9" s="147">
        <v>0.53</v>
      </c>
      <c r="O9" s="147">
        <v>0.64</v>
      </c>
      <c r="P9" s="147">
        <v>0.56999999999999995</v>
      </c>
      <c r="Q9" s="174">
        <f t="shared" si="1"/>
        <v>0</v>
      </c>
      <c r="R9" s="174">
        <f t="shared" si="2"/>
        <v>0</v>
      </c>
    </row>
    <row r="10" spans="1:22" s="40" customFormat="1" ht="14.25" x14ac:dyDescent="0.2">
      <c r="A10" s="90">
        <v>10</v>
      </c>
      <c r="B10" s="180">
        <f>'1.3.2.3'!B10</f>
        <v>0</v>
      </c>
      <c r="C10" s="181">
        <f>'1.3.2.3'!C10</f>
        <v>0</v>
      </c>
      <c r="D10" s="182">
        <f>'1.3.2.3'!G10</f>
        <v>0</v>
      </c>
      <c r="E10" s="99">
        <f>'1.3.2.3'!H10</f>
        <v>0</v>
      </c>
      <c r="F10" s="100">
        <f>'1.3.2.3'!H10*'1.3.2.3'!F10</f>
        <v>0</v>
      </c>
      <c r="G10" s="183">
        <f>'1.3.2.3'!K10</f>
        <v>0</v>
      </c>
      <c r="H10" s="118">
        <f t="shared" si="0"/>
        <v>0</v>
      </c>
      <c r="I10" s="97"/>
      <c r="K10" s="147">
        <v>0.44</v>
      </c>
      <c r="L10" s="147">
        <v>0.4</v>
      </c>
      <c r="M10" s="147">
        <v>0.56000000000000005</v>
      </c>
      <c r="N10" s="147">
        <v>0.53</v>
      </c>
      <c r="O10" s="147">
        <v>0.64</v>
      </c>
      <c r="P10" s="147">
        <v>0.56999999999999995</v>
      </c>
      <c r="Q10" s="174">
        <f t="shared" si="1"/>
        <v>0</v>
      </c>
      <c r="R10" s="174">
        <f t="shared" si="2"/>
        <v>0</v>
      </c>
    </row>
    <row r="11" spans="1:22" s="40" customFormat="1" ht="14.25" x14ac:dyDescent="0.2">
      <c r="A11" s="90">
        <v>11</v>
      </c>
      <c r="B11" s="180">
        <f>'1.3.2.3'!B11</f>
        <v>0</v>
      </c>
      <c r="C11" s="181">
        <f>'1.3.2.3'!C11</f>
        <v>0</v>
      </c>
      <c r="D11" s="182">
        <f>'1.3.2.3'!G11</f>
        <v>0</v>
      </c>
      <c r="E11" s="99">
        <f>'1.3.2.3'!H11</f>
        <v>0</v>
      </c>
      <c r="F11" s="100">
        <f>'1.3.2.3'!H11*'1.3.2.3'!F11</f>
        <v>0</v>
      </c>
      <c r="G11" s="183">
        <f>'1.3.2.3'!K11</f>
        <v>0</v>
      </c>
      <c r="H11" s="118">
        <f t="shared" si="0"/>
        <v>0</v>
      </c>
      <c r="I11" s="97"/>
      <c r="K11" s="147">
        <v>0.44</v>
      </c>
      <c r="L11" s="147">
        <v>0.4</v>
      </c>
      <c r="M11" s="147">
        <v>0.56000000000000005</v>
      </c>
      <c r="N11" s="147">
        <v>0.53</v>
      </c>
      <c r="O11" s="147">
        <v>0.64</v>
      </c>
      <c r="P11" s="147">
        <v>0.56999999999999995</v>
      </c>
      <c r="Q11" s="174">
        <f t="shared" si="1"/>
        <v>0</v>
      </c>
      <c r="R11" s="174">
        <f t="shared" si="2"/>
        <v>0</v>
      </c>
    </row>
    <row r="12" spans="1:22" s="40" customFormat="1" ht="14.25" x14ac:dyDescent="0.2">
      <c r="A12" s="90">
        <v>12</v>
      </c>
      <c r="B12" s="180">
        <f>'1.3.2.3'!B12</f>
        <v>0</v>
      </c>
      <c r="C12" s="181">
        <f>'1.3.2.3'!C12</f>
        <v>0</v>
      </c>
      <c r="D12" s="182">
        <f>'1.3.2.3'!G12</f>
        <v>0</v>
      </c>
      <c r="E12" s="99">
        <f>'1.3.2.3'!H12</f>
        <v>0</v>
      </c>
      <c r="F12" s="100">
        <f>'1.3.2.3'!H12*'1.3.2.3'!F12</f>
        <v>0</v>
      </c>
      <c r="G12" s="183">
        <f>'1.3.2.3'!K12</f>
        <v>0</v>
      </c>
      <c r="H12" s="118">
        <f t="shared" si="0"/>
        <v>0</v>
      </c>
      <c r="I12" s="97"/>
      <c r="K12" s="147">
        <v>0.44</v>
      </c>
      <c r="L12" s="147">
        <v>0.4</v>
      </c>
      <c r="M12" s="147">
        <v>0.56000000000000005</v>
      </c>
      <c r="N12" s="147">
        <v>0.53</v>
      </c>
      <c r="O12" s="147">
        <v>0.64</v>
      </c>
      <c r="P12" s="147">
        <v>0.56999999999999995</v>
      </c>
      <c r="Q12" s="174">
        <f t="shared" si="1"/>
        <v>0</v>
      </c>
      <c r="R12" s="174">
        <f t="shared" si="2"/>
        <v>0</v>
      </c>
    </row>
    <row r="13" spans="1:22" s="40" customFormat="1" ht="14.25" x14ac:dyDescent="0.2">
      <c r="A13" s="90">
        <v>13</v>
      </c>
      <c r="B13" s="180">
        <f>'1.3.2.3'!B13</f>
        <v>0</v>
      </c>
      <c r="C13" s="181">
        <f>'1.3.2.3'!C13</f>
        <v>0</v>
      </c>
      <c r="D13" s="182">
        <f>'1.3.2.3'!G13</f>
        <v>0</v>
      </c>
      <c r="E13" s="99">
        <f>'1.3.2.3'!H13</f>
        <v>0</v>
      </c>
      <c r="F13" s="100">
        <f>'1.3.2.3'!H13*'1.3.2.3'!F13</f>
        <v>0</v>
      </c>
      <c r="G13" s="183">
        <f>'1.3.2.3'!K13</f>
        <v>0</v>
      </c>
      <c r="H13" s="118">
        <f t="shared" si="0"/>
        <v>0</v>
      </c>
      <c r="I13" s="97"/>
      <c r="K13" s="147">
        <v>0.44</v>
      </c>
      <c r="L13" s="147">
        <v>0.4</v>
      </c>
      <c r="M13" s="147">
        <v>0.56000000000000005</v>
      </c>
      <c r="N13" s="147">
        <v>0.53</v>
      </c>
      <c r="O13" s="147">
        <v>0.64</v>
      </c>
      <c r="P13" s="147">
        <v>0.56999999999999995</v>
      </c>
      <c r="Q13" s="174">
        <f t="shared" si="1"/>
        <v>0</v>
      </c>
      <c r="R13" s="174">
        <f t="shared" si="2"/>
        <v>0</v>
      </c>
    </row>
    <row r="14" spans="1:22" s="40" customFormat="1" ht="14.25" x14ac:dyDescent="0.2">
      <c r="A14" s="90">
        <v>14</v>
      </c>
      <c r="B14" s="180">
        <f>'1.3.2.3'!B14</f>
        <v>0</v>
      </c>
      <c r="C14" s="181">
        <f>'1.3.2.3'!C14</f>
        <v>0</v>
      </c>
      <c r="D14" s="182">
        <f>'1.3.2.3'!G14</f>
        <v>0</v>
      </c>
      <c r="E14" s="99">
        <f>'1.3.2.3'!H14</f>
        <v>0</v>
      </c>
      <c r="F14" s="100">
        <f>'1.3.2.3'!H14*'1.3.2.3'!F14</f>
        <v>0</v>
      </c>
      <c r="G14" s="183">
        <f>'1.3.2.3'!K14</f>
        <v>0</v>
      </c>
      <c r="H14" s="118">
        <f t="shared" si="0"/>
        <v>0</v>
      </c>
      <c r="I14" s="97"/>
      <c r="K14" s="147">
        <v>0.44</v>
      </c>
      <c r="L14" s="147">
        <v>0.4</v>
      </c>
      <c r="M14" s="147">
        <v>0.56000000000000005</v>
      </c>
      <c r="N14" s="147">
        <v>0.53</v>
      </c>
      <c r="O14" s="147">
        <v>0.64</v>
      </c>
      <c r="P14" s="147">
        <v>0.56999999999999995</v>
      </c>
      <c r="Q14" s="174">
        <f t="shared" si="1"/>
        <v>0</v>
      </c>
      <c r="R14" s="174">
        <f t="shared" si="2"/>
        <v>0</v>
      </c>
      <c r="V14" s="186"/>
    </row>
    <row r="15" spans="1:22" s="40" customFormat="1" ht="14.25" x14ac:dyDescent="0.2">
      <c r="A15" s="90">
        <v>15</v>
      </c>
      <c r="B15" s="180">
        <f>'1.3.2.3'!B15</f>
        <v>0</v>
      </c>
      <c r="C15" s="181">
        <f>'1.3.2.3'!C15</f>
        <v>0</v>
      </c>
      <c r="D15" s="182">
        <f>'1.3.2.3'!G15</f>
        <v>0</v>
      </c>
      <c r="E15" s="99">
        <f>'1.3.2.3'!H15</f>
        <v>0</v>
      </c>
      <c r="F15" s="100">
        <f>'1.3.2.3'!H15*'1.3.2.3'!F15</f>
        <v>0</v>
      </c>
      <c r="G15" s="183">
        <f>'1.3.2.3'!K15</f>
        <v>0</v>
      </c>
      <c r="H15" s="118">
        <f t="shared" si="0"/>
        <v>0</v>
      </c>
      <c r="I15" s="97"/>
      <c r="K15" s="147">
        <v>0.44</v>
      </c>
      <c r="L15" s="147">
        <v>0.4</v>
      </c>
      <c r="M15" s="147">
        <v>0.56000000000000005</v>
      </c>
      <c r="N15" s="147">
        <v>0.53</v>
      </c>
      <c r="O15" s="147">
        <v>0.64</v>
      </c>
      <c r="P15" s="147">
        <v>0.56999999999999995</v>
      </c>
      <c r="Q15" s="174">
        <f t="shared" si="1"/>
        <v>0</v>
      </c>
      <c r="R15" s="174">
        <f t="shared" si="2"/>
        <v>0</v>
      </c>
    </row>
    <row r="16" spans="1:22" s="40" customFormat="1" ht="14.25" x14ac:dyDescent="0.2">
      <c r="A16" s="90">
        <v>16</v>
      </c>
      <c r="B16" s="180">
        <f>'1.3.2.3'!B16</f>
        <v>0</v>
      </c>
      <c r="C16" s="181">
        <f>'1.3.2.3'!C16</f>
        <v>0</v>
      </c>
      <c r="D16" s="182">
        <f>'1.3.2.3'!G16</f>
        <v>0</v>
      </c>
      <c r="E16" s="99">
        <f>'1.3.2.3'!H16</f>
        <v>0</v>
      </c>
      <c r="F16" s="100">
        <f>'1.3.2.3'!H16*'1.3.2.3'!F16</f>
        <v>0</v>
      </c>
      <c r="G16" s="183">
        <f>'1.3.2.3'!K16</f>
        <v>0</v>
      </c>
      <c r="H16" s="118">
        <f t="shared" si="0"/>
        <v>0</v>
      </c>
      <c r="I16" s="97"/>
      <c r="K16" s="147">
        <v>0.44</v>
      </c>
      <c r="L16" s="147">
        <v>0.4</v>
      </c>
      <c r="M16" s="147">
        <v>0.56000000000000005</v>
      </c>
      <c r="N16" s="147">
        <v>0.53</v>
      </c>
      <c r="O16" s="147">
        <v>0.64</v>
      </c>
      <c r="P16" s="147">
        <v>0.56999999999999995</v>
      </c>
      <c r="Q16" s="174">
        <f t="shared" si="1"/>
        <v>0</v>
      </c>
      <c r="R16" s="174">
        <f t="shared" si="2"/>
        <v>0</v>
      </c>
    </row>
    <row r="17" spans="1:18" s="40" customFormat="1" ht="14.25" x14ac:dyDescent="0.2">
      <c r="A17" s="90">
        <v>17</v>
      </c>
      <c r="B17" s="180">
        <f>'1.3.2.3'!B17</f>
        <v>0</v>
      </c>
      <c r="C17" s="181">
        <f>'1.3.2.3'!C17</f>
        <v>0</v>
      </c>
      <c r="D17" s="182">
        <f>'1.3.2.3'!G17</f>
        <v>0</v>
      </c>
      <c r="E17" s="99">
        <f>'1.3.2.3'!H17</f>
        <v>0</v>
      </c>
      <c r="F17" s="100">
        <f>'1.3.2.3'!H17*'1.3.2.3'!F17</f>
        <v>0</v>
      </c>
      <c r="G17" s="183">
        <f>'1.3.2.3'!K17</f>
        <v>0</v>
      </c>
      <c r="H17" s="118">
        <f t="shared" si="0"/>
        <v>0</v>
      </c>
      <c r="I17" s="97"/>
      <c r="K17" s="147">
        <v>0.44</v>
      </c>
      <c r="L17" s="147">
        <v>0.4</v>
      </c>
      <c r="M17" s="147">
        <v>0.56000000000000005</v>
      </c>
      <c r="N17" s="147">
        <v>0.53</v>
      </c>
      <c r="O17" s="147">
        <v>0.64</v>
      </c>
      <c r="P17" s="147">
        <v>0.56999999999999995</v>
      </c>
      <c r="Q17" s="174">
        <f t="shared" si="1"/>
        <v>0</v>
      </c>
      <c r="R17" s="174">
        <f t="shared" si="2"/>
        <v>0</v>
      </c>
    </row>
    <row r="18" spans="1:18" s="40" customFormat="1" ht="14.25" x14ac:dyDescent="0.2">
      <c r="A18" s="90">
        <v>18</v>
      </c>
      <c r="B18" s="180">
        <f>'1.3.2.3'!B18</f>
        <v>0</v>
      </c>
      <c r="C18" s="181">
        <f>'1.3.2.3'!C18</f>
        <v>0</v>
      </c>
      <c r="D18" s="182">
        <f>'1.3.2.3'!G18</f>
        <v>0</v>
      </c>
      <c r="E18" s="99">
        <f>'1.3.2.3'!H18</f>
        <v>0</v>
      </c>
      <c r="F18" s="100">
        <f>'1.3.2.3'!H18*'1.3.2.3'!F18</f>
        <v>0</v>
      </c>
      <c r="G18" s="183">
        <f>'1.3.2.3'!K18</f>
        <v>0</v>
      </c>
      <c r="H18" s="118">
        <f t="shared" si="0"/>
        <v>0</v>
      </c>
      <c r="I18" s="97"/>
      <c r="K18" s="147">
        <v>0.44</v>
      </c>
      <c r="L18" s="147">
        <v>0.4</v>
      </c>
      <c r="M18" s="147">
        <v>0.56000000000000005</v>
      </c>
      <c r="N18" s="147">
        <v>0.53</v>
      </c>
      <c r="O18" s="147">
        <v>0.64</v>
      </c>
      <c r="P18" s="147">
        <v>0.56999999999999995</v>
      </c>
      <c r="Q18" s="174">
        <f t="shared" si="1"/>
        <v>0</v>
      </c>
      <c r="R18" s="174">
        <f t="shared" si="2"/>
        <v>0</v>
      </c>
    </row>
    <row r="19" spans="1:18" s="40" customFormat="1" ht="14.25" x14ac:dyDescent="0.2">
      <c r="A19" s="90">
        <v>19</v>
      </c>
      <c r="B19" s="180">
        <f>'1.3.2.3'!B19</f>
        <v>0</v>
      </c>
      <c r="C19" s="181">
        <f>'1.3.2.3'!C19</f>
        <v>0</v>
      </c>
      <c r="D19" s="182">
        <f>'1.3.2.3'!G19</f>
        <v>0</v>
      </c>
      <c r="E19" s="99">
        <f>'1.3.2.3'!H19</f>
        <v>0</v>
      </c>
      <c r="F19" s="100">
        <f>'1.3.2.3'!H19*'1.3.2.3'!F19</f>
        <v>0</v>
      </c>
      <c r="G19" s="183">
        <f>'1.3.2.3'!K19</f>
        <v>0</v>
      </c>
      <c r="H19" s="118">
        <f t="shared" si="0"/>
        <v>0</v>
      </c>
      <c r="I19" s="97"/>
      <c r="K19" s="147">
        <v>0.44</v>
      </c>
      <c r="L19" s="147">
        <v>0.4</v>
      </c>
      <c r="M19" s="147">
        <v>0.56000000000000005</v>
      </c>
      <c r="N19" s="147">
        <v>0.53</v>
      </c>
      <c r="O19" s="147">
        <v>0.64</v>
      </c>
      <c r="P19" s="147">
        <v>0.56999999999999995</v>
      </c>
      <c r="Q19" s="174">
        <f t="shared" si="1"/>
        <v>0</v>
      </c>
      <c r="R19" s="174">
        <f t="shared" si="2"/>
        <v>0</v>
      </c>
    </row>
    <row r="20" spans="1:18" s="40" customFormat="1" ht="14.25" x14ac:dyDescent="0.2">
      <c r="A20" s="90">
        <v>20</v>
      </c>
      <c r="B20" s="180">
        <f>'1.3.2.3'!B20</f>
        <v>0</v>
      </c>
      <c r="C20" s="181">
        <f>'1.3.2.3'!C20</f>
        <v>0</v>
      </c>
      <c r="D20" s="182">
        <f>'1.3.2.3'!G20</f>
        <v>0</v>
      </c>
      <c r="E20" s="99">
        <f>'1.3.2.3'!H20</f>
        <v>0</v>
      </c>
      <c r="F20" s="100">
        <f>'1.3.2.3'!H20*'1.3.2.3'!F20</f>
        <v>0</v>
      </c>
      <c r="G20" s="183">
        <f>'1.3.2.3'!K20</f>
        <v>0</v>
      </c>
      <c r="H20" s="118">
        <f t="shared" si="0"/>
        <v>0</v>
      </c>
      <c r="I20" s="97"/>
      <c r="K20" s="147">
        <v>0.44</v>
      </c>
      <c r="L20" s="147">
        <v>0.4</v>
      </c>
      <c r="M20" s="147">
        <v>0.56000000000000005</v>
      </c>
      <c r="N20" s="147">
        <v>0.53</v>
      </c>
      <c r="O20" s="147">
        <v>0.64</v>
      </c>
      <c r="P20" s="147">
        <v>0.56999999999999995</v>
      </c>
      <c r="Q20" s="174">
        <f t="shared" ref="Q20:Q83" si="3">F20*G20</f>
        <v>0</v>
      </c>
      <c r="R20" s="174">
        <f t="shared" ref="R20:R83" si="4">H20*F20</f>
        <v>0</v>
      </c>
    </row>
    <row r="21" spans="1:18" s="40" customFormat="1" ht="14.25" x14ac:dyDescent="0.2">
      <c r="A21" s="90">
        <v>21</v>
      </c>
      <c r="B21" s="180">
        <f>'1.3.2.3'!B21</f>
        <v>0</v>
      </c>
      <c r="C21" s="181">
        <f>'1.3.2.3'!C21</f>
        <v>0</v>
      </c>
      <c r="D21" s="182">
        <f>'1.3.2.3'!G21</f>
        <v>0</v>
      </c>
      <c r="E21" s="99">
        <f>'1.3.2.3'!H21</f>
        <v>0</v>
      </c>
      <c r="F21" s="100">
        <f>'1.3.2.3'!H21*'1.3.2.3'!F21</f>
        <v>0</v>
      </c>
      <c r="G21" s="183">
        <f>'1.3.2.3'!K21</f>
        <v>0</v>
      </c>
      <c r="H21" s="118">
        <f t="shared" si="0"/>
        <v>0</v>
      </c>
      <c r="I21" s="97"/>
      <c r="K21" s="147">
        <v>0.44</v>
      </c>
      <c r="L21" s="147">
        <v>0.4</v>
      </c>
      <c r="M21" s="147">
        <v>0.56000000000000005</v>
      </c>
      <c r="N21" s="147">
        <v>0.53</v>
      </c>
      <c r="O21" s="147">
        <v>0.64</v>
      </c>
      <c r="P21" s="147">
        <v>0.56999999999999995</v>
      </c>
      <c r="Q21" s="174">
        <f t="shared" si="3"/>
        <v>0</v>
      </c>
      <c r="R21" s="174">
        <f t="shared" si="4"/>
        <v>0</v>
      </c>
    </row>
    <row r="22" spans="1:18" s="40" customFormat="1" ht="14.25" x14ac:dyDescent="0.2">
      <c r="A22" s="90">
        <v>22</v>
      </c>
      <c r="B22" s="180">
        <f>'1.3.2.3'!B22</f>
        <v>0</v>
      </c>
      <c r="C22" s="181">
        <f>'1.3.2.3'!C22</f>
        <v>0</v>
      </c>
      <c r="D22" s="182">
        <f>'1.3.2.3'!G22</f>
        <v>0</v>
      </c>
      <c r="E22" s="99">
        <f>'1.3.2.3'!H22</f>
        <v>0</v>
      </c>
      <c r="F22" s="100">
        <f>'1.3.2.3'!H22*'1.3.2.3'!F22</f>
        <v>0</v>
      </c>
      <c r="G22" s="183">
        <f>'1.3.2.3'!K22</f>
        <v>0</v>
      </c>
      <c r="H22" s="118">
        <f t="shared" si="0"/>
        <v>0</v>
      </c>
      <c r="I22" s="97"/>
      <c r="K22" s="147">
        <v>0.44</v>
      </c>
      <c r="L22" s="147">
        <v>0.4</v>
      </c>
      <c r="M22" s="147">
        <v>0.56000000000000005</v>
      </c>
      <c r="N22" s="147">
        <v>0.53</v>
      </c>
      <c r="O22" s="147">
        <v>0.64</v>
      </c>
      <c r="P22" s="147">
        <v>0.56999999999999995</v>
      </c>
      <c r="Q22" s="174">
        <f t="shared" si="3"/>
        <v>0</v>
      </c>
      <c r="R22" s="174">
        <f t="shared" si="4"/>
        <v>0</v>
      </c>
    </row>
    <row r="23" spans="1:18" s="40" customFormat="1" ht="14.25" x14ac:dyDescent="0.2">
      <c r="A23" s="90">
        <v>23</v>
      </c>
      <c r="B23" s="180">
        <f>'1.3.2.3'!B23</f>
        <v>0</v>
      </c>
      <c r="C23" s="181">
        <f>'1.3.2.3'!C23</f>
        <v>0</v>
      </c>
      <c r="D23" s="182">
        <f>'1.3.2.3'!G23</f>
        <v>0</v>
      </c>
      <c r="E23" s="99">
        <f>'1.3.2.3'!H23</f>
        <v>0</v>
      </c>
      <c r="F23" s="100">
        <f>'1.3.2.3'!H23*'1.3.2.3'!F23</f>
        <v>0</v>
      </c>
      <c r="G23" s="183">
        <f>'1.3.2.3'!K23</f>
        <v>0</v>
      </c>
      <c r="H23" s="118">
        <f t="shared" si="0"/>
        <v>0</v>
      </c>
      <c r="I23" s="97"/>
      <c r="K23" s="147">
        <v>0.44</v>
      </c>
      <c r="L23" s="147">
        <v>0.4</v>
      </c>
      <c r="M23" s="147">
        <v>0.56000000000000005</v>
      </c>
      <c r="N23" s="147">
        <v>0.53</v>
      </c>
      <c r="O23" s="147">
        <v>0.64</v>
      </c>
      <c r="P23" s="147">
        <v>0.56999999999999995</v>
      </c>
      <c r="Q23" s="174">
        <f t="shared" si="3"/>
        <v>0</v>
      </c>
      <c r="R23" s="174">
        <f t="shared" si="4"/>
        <v>0</v>
      </c>
    </row>
    <row r="24" spans="1:18" s="40" customFormat="1" ht="14.25" x14ac:dyDescent="0.2">
      <c r="A24" s="90">
        <v>24</v>
      </c>
      <c r="B24" s="180">
        <f>'1.3.2.3'!B24</f>
        <v>0</v>
      </c>
      <c r="C24" s="181">
        <f>'1.3.2.3'!C24</f>
        <v>0</v>
      </c>
      <c r="D24" s="182">
        <f>'1.3.2.3'!G24</f>
        <v>0</v>
      </c>
      <c r="E24" s="99">
        <f>'1.3.2.3'!H24</f>
        <v>0</v>
      </c>
      <c r="F24" s="100">
        <f>'1.3.2.3'!H24*'1.3.2.3'!F24</f>
        <v>0</v>
      </c>
      <c r="G24" s="183">
        <f>'1.3.2.3'!K24</f>
        <v>0</v>
      </c>
      <c r="H24" s="118">
        <f t="shared" si="0"/>
        <v>0</v>
      </c>
      <c r="I24" s="97"/>
      <c r="K24" s="147">
        <v>0.44</v>
      </c>
      <c r="L24" s="147">
        <v>0.4</v>
      </c>
      <c r="M24" s="147">
        <v>0.56000000000000005</v>
      </c>
      <c r="N24" s="147">
        <v>0.53</v>
      </c>
      <c r="O24" s="147">
        <v>0.64</v>
      </c>
      <c r="P24" s="147">
        <v>0.56999999999999995</v>
      </c>
      <c r="Q24" s="174">
        <f t="shared" si="3"/>
        <v>0</v>
      </c>
      <c r="R24" s="174">
        <f t="shared" si="4"/>
        <v>0</v>
      </c>
    </row>
    <row r="25" spans="1:18" s="40" customFormat="1" ht="14.25" x14ac:dyDescent="0.2">
      <c r="A25" s="90">
        <v>25</v>
      </c>
      <c r="B25" s="180">
        <f>'1.3.2.3'!B25</f>
        <v>0</v>
      </c>
      <c r="C25" s="181">
        <f>'1.3.2.3'!C25</f>
        <v>0</v>
      </c>
      <c r="D25" s="182">
        <f>'1.3.2.3'!G25</f>
        <v>0</v>
      </c>
      <c r="E25" s="99">
        <f>'1.3.2.3'!H25</f>
        <v>0</v>
      </c>
      <c r="F25" s="100">
        <f>'1.3.2.3'!H25*'1.3.2.3'!F25</f>
        <v>0</v>
      </c>
      <c r="G25" s="183">
        <f>'1.3.2.3'!K25</f>
        <v>0</v>
      </c>
      <c r="H25" s="118">
        <f t="shared" si="0"/>
        <v>0</v>
      </c>
      <c r="I25" s="97"/>
      <c r="K25" s="147">
        <v>0.44</v>
      </c>
      <c r="L25" s="147">
        <v>0.4</v>
      </c>
      <c r="M25" s="147">
        <v>0.56000000000000005</v>
      </c>
      <c r="N25" s="147">
        <v>0.53</v>
      </c>
      <c r="O25" s="147">
        <v>0.64</v>
      </c>
      <c r="P25" s="147">
        <v>0.56999999999999995</v>
      </c>
      <c r="Q25" s="174">
        <f t="shared" si="3"/>
        <v>0</v>
      </c>
      <c r="R25" s="174">
        <f t="shared" si="4"/>
        <v>0</v>
      </c>
    </row>
    <row r="26" spans="1:18" s="40" customFormat="1" ht="14.25" x14ac:dyDescent="0.2">
      <c r="A26" s="90">
        <v>26</v>
      </c>
      <c r="B26" s="180">
        <f>'1.3.2.3'!B26</f>
        <v>0</v>
      </c>
      <c r="C26" s="181">
        <f>'1.3.2.3'!C26</f>
        <v>0</v>
      </c>
      <c r="D26" s="182">
        <f>'1.3.2.3'!G26</f>
        <v>0</v>
      </c>
      <c r="E26" s="99">
        <f>'1.3.2.3'!H26</f>
        <v>0</v>
      </c>
      <c r="F26" s="100">
        <f>'1.3.2.3'!H26*'1.3.2.3'!F26</f>
        <v>0</v>
      </c>
      <c r="G26" s="183">
        <f>'1.3.2.3'!K26</f>
        <v>0</v>
      </c>
      <c r="H26" s="118">
        <f t="shared" si="0"/>
        <v>0</v>
      </c>
      <c r="I26" s="97"/>
      <c r="K26" s="147">
        <v>0.44</v>
      </c>
      <c r="L26" s="147">
        <v>0.4</v>
      </c>
      <c r="M26" s="147">
        <v>0.56000000000000005</v>
      </c>
      <c r="N26" s="147">
        <v>0.53</v>
      </c>
      <c r="O26" s="147">
        <v>0.64</v>
      </c>
      <c r="P26" s="147">
        <v>0.56999999999999995</v>
      </c>
      <c r="Q26" s="174">
        <f t="shared" si="3"/>
        <v>0</v>
      </c>
      <c r="R26" s="174">
        <f t="shared" si="4"/>
        <v>0</v>
      </c>
    </row>
    <row r="27" spans="1:18" s="40" customFormat="1" ht="14.25" x14ac:dyDescent="0.2">
      <c r="A27" s="90">
        <v>27</v>
      </c>
      <c r="B27" s="180">
        <f>'1.3.2.3'!B27</f>
        <v>0</v>
      </c>
      <c r="C27" s="181">
        <f>'1.3.2.3'!C27</f>
        <v>0</v>
      </c>
      <c r="D27" s="182">
        <f>'1.3.2.3'!G27</f>
        <v>0</v>
      </c>
      <c r="E27" s="99">
        <f>'1.3.2.3'!H27</f>
        <v>0</v>
      </c>
      <c r="F27" s="100">
        <f>'1.3.2.3'!H27*'1.3.2.3'!F27</f>
        <v>0</v>
      </c>
      <c r="G27" s="183">
        <f>'1.3.2.3'!K27</f>
        <v>0</v>
      </c>
      <c r="H27" s="118">
        <f t="shared" si="0"/>
        <v>0</v>
      </c>
      <c r="I27" s="97"/>
      <c r="K27" s="147">
        <v>0.44</v>
      </c>
      <c r="L27" s="147">
        <v>0.4</v>
      </c>
      <c r="M27" s="147">
        <v>0.56000000000000005</v>
      </c>
      <c r="N27" s="147">
        <v>0.53</v>
      </c>
      <c r="O27" s="147">
        <v>0.64</v>
      </c>
      <c r="P27" s="147">
        <v>0.56999999999999995</v>
      </c>
      <c r="Q27" s="174">
        <f t="shared" si="3"/>
        <v>0</v>
      </c>
      <c r="R27" s="174">
        <f t="shared" si="4"/>
        <v>0</v>
      </c>
    </row>
    <row r="28" spans="1:18" s="40" customFormat="1" ht="14.25" x14ac:dyDescent="0.2">
      <c r="A28" s="90">
        <v>28</v>
      </c>
      <c r="B28" s="180">
        <f>'1.3.2.3'!B28</f>
        <v>0</v>
      </c>
      <c r="C28" s="181">
        <f>'1.3.2.3'!C28</f>
        <v>0</v>
      </c>
      <c r="D28" s="182">
        <f>'1.3.2.3'!G28</f>
        <v>0</v>
      </c>
      <c r="E28" s="99">
        <f>'1.3.2.3'!H28</f>
        <v>0</v>
      </c>
      <c r="F28" s="100">
        <f>'1.3.2.3'!H28*'1.3.2.3'!F28</f>
        <v>0</v>
      </c>
      <c r="G28" s="183">
        <f>'1.3.2.3'!K28</f>
        <v>0</v>
      </c>
      <c r="H28" s="118">
        <f t="shared" si="0"/>
        <v>0</v>
      </c>
      <c r="I28" s="97"/>
      <c r="K28" s="147">
        <v>0.44</v>
      </c>
      <c r="L28" s="147">
        <v>0.4</v>
      </c>
      <c r="M28" s="147">
        <v>0.56000000000000005</v>
      </c>
      <c r="N28" s="147">
        <v>0.53</v>
      </c>
      <c r="O28" s="147">
        <v>0.64</v>
      </c>
      <c r="P28" s="147">
        <v>0.56999999999999995</v>
      </c>
      <c r="Q28" s="174">
        <f t="shared" si="3"/>
        <v>0</v>
      </c>
      <c r="R28" s="174">
        <f t="shared" si="4"/>
        <v>0</v>
      </c>
    </row>
    <row r="29" spans="1:18" s="40" customFormat="1" ht="14.25" x14ac:dyDescent="0.2">
      <c r="A29" s="90">
        <v>29</v>
      </c>
      <c r="B29" s="180">
        <f>'1.3.2.3'!B29</f>
        <v>0</v>
      </c>
      <c r="C29" s="181">
        <f>'1.3.2.3'!C29</f>
        <v>0</v>
      </c>
      <c r="D29" s="182">
        <f>'1.3.2.3'!G29</f>
        <v>0</v>
      </c>
      <c r="E29" s="99">
        <f>'1.3.2.3'!H29</f>
        <v>0</v>
      </c>
      <c r="F29" s="100">
        <f>'1.3.2.3'!H29*'1.3.2.3'!F29</f>
        <v>0</v>
      </c>
      <c r="G29" s="183">
        <f>'1.3.2.3'!K29</f>
        <v>0</v>
      </c>
      <c r="H29" s="118">
        <f t="shared" si="0"/>
        <v>0</v>
      </c>
      <c r="I29" s="97"/>
      <c r="K29" s="147">
        <v>0.44</v>
      </c>
      <c r="L29" s="147">
        <v>0.4</v>
      </c>
      <c r="M29" s="147">
        <v>0.56000000000000005</v>
      </c>
      <c r="N29" s="147">
        <v>0.53</v>
      </c>
      <c r="O29" s="147">
        <v>0.64</v>
      </c>
      <c r="P29" s="147">
        <v>0.56999999999999995</v>
      </c>
      <c r="Q29" s="174">
        <f t="shared" si="3"/>
        <v>0</v>
      </c>
      <c r="R29" s="174">
        <f t="shared" si="4"/>
        <v>0</v>
      </c>
    </row>
    <row r="30" spans="1:18" s="40" customFormat="1" ht="14.25" x14ac:dyDescent="0.2">
      <c r="A30" s="90">
        <v>30</v>
      </c>
      <c r="B30" s="180">
        <f>'1.3.2.3'!B30</f>
        <v>0</v>
      </c>
      <c r="C30" s="181">
        <f>'1.3.2.3'!C30</f>
        <v>0</v>
      </c>
      <c r="D30" s="182">
        <f>'1.3.2.3'!G30</f>
        <v>0</v>
      </c>
      <c r="E30" s="99">
        <f>'1.3.2.3'!H30</f>
        <v>0</v>
      </c>
      <c r="F30" s="100">
        <f>'1.3.2.3'!H30*'1.3.2.3'!F30</f>
        <v>0</v>
      </c>
      <c r="G30" s="183">
        <f>'1.3.2.3'!K30</f>
        <v>0</v>
      </c>
      <c r="H30" s="118">
        <f t="shared" si="0"/>
        <v>0</v>
      </c>
      <c r="I30" s="97"/>
      <c r="K30" s="147">
        <v>0.44</v>
      </c>
      <c r="L30" s="147">
        <v>0.4</v>
      </c>
      <c r="M30" s="147">
        <v>0.56000000000000005</v>
      </c>
      <c r="N30" s="147">
        <v>0.53</v>
      </c>
      <c r="O30" s="147">
        <v>0.64</v>
      </c>
      <c r="P30" s="147">
        <v>0.56999999999999995</v>
      </c>
      <c r="Q30" s="174">
        <f t="shared" si="3"/>
        <v>0</v>
      </c>
      <c r="R30" s="174">
        <f t="shared" si="4"/>
        <v>0</v>
      </c>
    </row>
    <row r="31" spans="1:18" s="40" customFormat="1" ht="14.25" x14ac:dyDescent="0.2">
      <c r="A31" s="90">
        <v>31</v>
      </c>
      <c r="B31" s="180">
        <f>'1.3.2.3'!B31</f>
        <v>0</v>
      </c>
      <c r="C31" s="181">
        <f>'1.3.2.3'!C31</f>
        <v>0</v>
      </c>
      <c r="D31" s="182">
        <f>'1.3.2.3'!G31</f>
        <v>0</v>
      </c>
      <c r="E31" s="99">
        <f>'1.3.2.3'!H31</f>
        <v>0</v>
      </c>
      <c r="F31" s="100">
        <f>'1.3.2.3'!H31*'1.3.2.3'!F31</f>
        <v>0</v>
      </c>
      <c r="G31" s="183">
        <f>'1.3.2.3'!K31</f>
        <v>0</v>
      </c>
      <c r="H31" s="118">
        <f t="shared" si="0"/>
        <v>0</v>
      </c>
      <c r="I31" s="97"/>
      <c r="K31" s="147">
        <v>0.44</v>
      </c>
      <c r="L31" s="147">
        <v>0.4</v>
      </c>
      <c r="M31" s="147">
        <v>0.56000000000000005</v>
      </c>
      <c r="N31" s="147">
        <v>0.53</v>
      </c>
      <c r="O31" s="147">
        <v>0.64</v>
      </c>
      <c r="P31" s="147">
        <v>0.56999999999999995</v>
      </c>
      <c r="Q31" s="174">
        <f t="shared" si="3"/>
        <v>0</v>
      </c>
      <c r="R31" s="174">
        <f t="shared" si="4"/>
        <v>0</v>
      </c>
    </row>
    <row r="32" spans="1:18" x14ac:dyDescent="0.25">
      <c r="A32" s="90">
        <v>32</v>
      </c>
      <c r="B32" s="180">
        <f>'1.3.2.3'!B32</f>
        <v>0</v>
      </c>
      <c r="C32" s="181">
        <f>'1.3.2.3'!C32</f>
        <v>0</v>
      </c>
      <c r="D32" s="182">
        <f>'1.3.2.3'!G32</f>
        <v>0</v>
      </c>
      <c r="E32" s="99">
        <f>'1.3.2.3'!H32</f>
        <v>0</v>
      </c>
      <c r="F32" s="100">
        <f>'1.3.2.3'!H32*'1.3.2.3'!F32</f>
        <v>0</v>
      </c>
      <c r="G32" s="183">
        <f>'1.3.2.3'!K32</f>
        <v>0</v>
      </c>
      <c r="H32" s="118">
        <f t="shared" si="0"/>
        <v>0</v>
      </c>
      <c r="K32" s="147">
        <v>0.44</v>
      </c>
      <c r="L32" s="147">
        <v>0.4</v>
      </c>
      <c r="M32" s="147">
        <v>0.56000000000000005</v>
      </c>
      <c r="N32" s="147">
        <v>0.53</v>
      </c>
      <c r="O32" s="147">
        <v>0.64</v>
      </c>
      <c r="P32" s="147">
        <v>0.56999999999999995</v>
      </c>
      <c r="Q32" s="174">
        <f t="shared" si="3"/>
        <v>0</v>
      </c>
      <c r="R32" s="174">
        <f t="shared" si="4"/>
        <v>0</v>
      </c>
    </row>
    <row r="33" spans="1:18" x14ac:dyDescent="0.25">
      <c r="A33" s="90">
        <v>33</v>
      </c>
      <c r="B33" s="180">
        <f>'1.3.2.3'!B33</f>
        <v>0</v>
      </c>
      <c r="C33" s="181">
        <f>'1.3.2.3'!C33</f>
        <v>0</v>
      </c>
      <c r="D33" s="182">
        <f>'1.3.2.3'!G33</f>
        <v>0</v>
      </c>
      <c r="E33" s="99">
        <f>'1.3.2.3'!H33</f>
        <v>0</v>
      </c>
      <c r="F33" s="100">
        <f>'1.3.2.3'!H33*'1.3.2.3'!F33</f>
        <v>0</v>
      </c>
      <c r="G33" s="183">
        <f>'1.3.2.3'!K33</f>
        <v>0</v>
      </c>
      <c r="H33" s="118">
        <f t="shared" si="0"/>
        <v>0</v>
      </c>
      <c r="K33" s="147">
        <v>0.44</v>
      </c>
      <c r="L33" s="147">
        <v>0.4</v>
      </c>
      <c r="M33" s="147">
        <v>0.56000000000000005</v>
      </c>
      <c r="N33" s="147">
        <v>0.53</v>
      </c>
      <c r="O33" s="147">
        <v>0.64</v>
      </c>
      <c r="P33" s="147">
        <v>0.56999999999999995</v>
      </c>
      <c r="Q33" s="174">
        <f t="shared" si="3"/>
        <v>0</v>
      </c>
      <c r="R33" s="174">
        <f t="shared" si="4"/>
        <v>0</v>
      </c>
    </row>
    <row r="34" spans="1:18" x14ac:dyDescent="0.25">
      <c r="A34" s="90">
        <v>34</v>
      </c>
      <c r="B34" s="180">
        <f>'1.3.2.3'!B34</f>
        <v>0</v>
      </c>
      <c r="C34" s="181">
        <f>'1.3.2.3'!C34</f>
        <v>0</v>
      </c>
      <c r="D34" s="182">
        <f>'1.3.2.3'!G34</f>
        <v>0</v>
      </c>
      <c r="E34" s="99">
        <f>'1.3.2.3'!H34</f>
        <v>0</v>
      </c>
      <c r="F34" s="100">
        <f>'1.3.2.3'!H34*'1.3.2.3'!F34</f>
        <v>0</v>
      </c>
      <c r="G34" s="183">
        <f>'1.3.2.3'!K34</f>
        <v>0</v>
      </c>
      <c r="H34" s="118">
        <f t="shared" si="0"/>
        <v>0</v>
      </c>
      <c r="K34" s="147">
        <v>0.44</v>
      </c>
      <c r="L34" s="147">
        <v>0.4</v>
      </c>
      <c r="M34" s="147">
        <v>0.56000000000000005</v>
      </c>
      <c r="N34" s="147">
        <v>0.53</v>
      </c>
      <c r="O34" s="147">
        <v>0.64</v>
      </c>
      <c r="P34" s="147">
        <v>0.56999999999999995</v>
      </c>
      <c r="Q34" s="174">
        <f t="shared" si="3"/>
        <v>0</v>
      </c>
      <c r="R34" s="174">
        <f t="shared" si="4"/>
        <v>0</v>
      </c>
    </row>
    <row r="35" spans="1:18" x14ac:dyDescent="0.25">
      <c r="A35" s="90">
        <v>35</v>
      </c>
      <c r="B35" s="180">
        <f>'1.3.2.3'!B35</f>
        <v>0</v>
      </c>
      <c r="C35" s="181">
        <f>'1.3.2.3'!C35</f>
        <v>0</v>
      </c>
      <c r="D35" s="182">
        <f>'1.3.2.3'!G35</f>
        <v>0</v>
      </c>
      <c r="E35" s="99">
        <f>'1.3.2.3'!H35</f>
        <v>0</v>
      </c>
      <c r="F35" s="100">
        <f>'1.3.2.3'!H35*'1.3.2.3'!F35</f>
        <v>0</v>
      </c>
      <c r="G35" s="183">
        <f>'1.3.2.3'!K35</f>
        <v>0</v>
      </c>
      <c r="H35" s="118">
        <f t="shared" si="0"/>
        <v>0</v>
      </c>
      <c r="K35" s="147">
        <v>0.44</v>
      </c>
      <c r="L35" s="147">
        <v>0.4</v>
      </c>
      <c r="M35" s="147">
        <v>0.56000000000000005</v>
      </c>
      <c r="N35" s="147">
        <v>0.53</v>
      </c>
      <c r="O35" s="147">
        <v>0.64</v>
      </c>
      <c r="P35" s="147">
        <v>0.56999999999999995</v>
      </c>
      <c r="Q35" s="174">
        <f t="shared" si="3"/>
        <v>0</v>
      </c>
      <c r="R35" s="174">
        <f t="shared" si="4"/>
        <v>0</v>
      </c>
    </row>
    <row r="36" spans="1:18" x14ac:dyDescent="0.25">
      <c r="A36" s="90">
        <v>36</v>
      </c>
      <c r="B36" s="180">
        <f>'1.3.2.3'!B36</f>
        <v>0</v>
      </c>
      <c r="C36" s="181">
        <f>'1.3.2.3'!C36</f>
        <v>0</v>
      </c>
      <c r="D36" s="182">
        <f>'1.3.2.3'!G36</f>
        <v>0</v>
      </c>
      <c r="E36" s="99">
        <f>'1.3.2.3'!H36</f>
        <v>0</v>
      </c>
      <c r="F36" s="100">
        <f>'1.3.2.3'!H36*'1.3.2.3'!F36</f>
        <v>0</v>
      </c>
      <c r="G36" s="183">
        <f>'1.3.2.3'!K36</f>
        <v>0</v>
      </c>
      <c r="H36" s="118">
        <f t="shared" si="0"/>
        <v>0</v>
      </c>
      <c r="K36" s="147">
        <v>0.44</v>
      </c>
      <c r="L36" s="147">
        <v>0.4</v>
      </c>
      <c r="M36" s="147">
        <v>0.56000000000000005</v>
      </c>
      <c r="N36" s="147">
        <v>0.53</v>
      </c>
      <c r="O36" s="147">
        <v>0.64</v>
      </c>
      <c r="P36" s="147">
        <v>0.56999999999999995</v>
      </c>
      <c r="Q36" s="174">
        <f t="shared" si="3"/>
        <v>0</v>
      </c>
      <c r="R36" s="174">
        <f t="shared" si="4"/>
        <v>0</v>
      </c>
    </row>
    <row r="37" spans="1:18" x14ac:dyDescent="0.25">
      <c r="A37" s="90">
        <v>37</v>
      </c>
      <c r="B37" s="180">
        <f>'1.3.2.3'!B37</f>
        <v>0</v>
      </c>
      <c r="C37" s="181">
        <f>'1.3.2.3'!C37</f>
        <v>0</v>
      </c>
      <c r="D37" s="182">
        <f>'1.3.2.3'!G37</f>
        <v>0</v>
      </c>
      <c r="E37" s="99">
        <f>'1.3.2.3'!H37</f>
        <v>0</v>
      </c>
      <c r="F37" s="100">
        <f>'1.3.2.3'!H37*'1.3.2.3'!F37</f>
        <v>0</v>
      </c>
      <c r="G37" s="118">
        <f>'1.3.2.3'!K37</f>
        <v>0</v>
      </c>
      <c r="H37" s="118">
        <f t="shared" si="0"/>
        <v>0</v>
      </c>
      <c r="K37" s="147">
        <v>0.44</v>
      </c>
      <c r="L37" s="147">
        <v>0.4</v>
      </c>
      <c r="M37" s="147">
        <v>0.56000000000000005</v>
      </c>
      <c r="N37" s="147">
        <v>0.53</v>
      </c>
      <c r="O37" s="147">
        <v>0.64</v>
      </c>
      <c r="P37" s="147">
        <v>0.56999999999999995</v>
      </c>
      <c r="Q37" s="174">
        <f t="shared" si="3"/>
        <v>0</v>
      </c>
      <c r="R37" s="174">
        <f t="shared" si="4"/>
        <v>0</v>
      </c>
    </row>
    <row r="38" spans="1:18" x14ac:dyDescent="0.25">
      <c r="A38" s="90">
        <v>38</v>
      </c>
      <c r="B38" s="180">
        <f>'1.3.2.3'!B38</f>
        <v>0</v>
      </c>
      <c r="C38" s="181">
        <f>'1.3.2.3'!C38</f>
        <v>0</v>
      </c>
      <c r="D38" s="182">
        <f>'1.3.2.3'!G38</f>
        <v>0</v>
      </c>
      <c r="E38" s="99">
        <f>'1.3.2.3'!H38</f>
        <v>0</v>
      </c>
      <c r="F38" s="100">
        <f>'1.3.2.3'!H38*'1.3.2.3'!F38</f>
        <v>0</v>
      </c>
      <c r="G38" s="183">
        <f>'1.3.2.3'!K38</f>
        <v>0</v>
      </c>
      <c r="H38" s="118">
        <f t="shared" si="0"/>
        <v>0</v>
      </c>
      <c r="K38" s="147">
        <v>0.44</v>
      </c>
      <c r="L38" s="147">
        <v>0.4</v>
      </c>
      <c r="M38" s="147">
        <v>0.56000000000000005</v>
      </c>
      <c r="N38" s="147">
        <v>0.53</v>
      </c>
      <c r="O38" s="147">
        <v>0.64</v>
      </c>
      <c r="P38" s="147">
        <v>0.56999999999999995</v>
      </c>
      <c r="Q38" s="174">
        <f t="shared" si="3"/>
        <v>0</v>
      </c>
      <c r="R38" s="174">
        <f t="shared" si="4"/>
        <v>0</v>
      </c>
    </row>
    <row r="39" spans="1:18" x14ac:dyDescent="0.25">
      <c r="A39" s="90">
        <v>39</v>
      </c>
      <c r="B39" s="180">
        <f>'1.3.2.3'!B39</f>
        <v>0</v>
      </c>
      <c r="C39" s="181">
        <f>'1.3.2.3'!C39</f>
        <v>0</v>
      </c>
      <c r="D39" s="182">
        <f>'1.3.2.3'!G39</f>
        <v>0</v>
      </c>
      <c r="E39" s="99">
        <f>'1.3.2.3'!H39</f>
        <v>0</v>
      </c>
      <c r="F39" s="100">
        <f>'1.3.2.3'!H39*'1.3.2.3'!F39</f>
        <v>0</v>
      </c>
      <c r="G39" s="183">
        <f>'1.3.2.3'!K39</f>
        <v>0</v>
      </c>
      <c r="H39" s="118">
        <f t="shared" si="0"/>
        <v>0</v>
      </c>
      <c r="K39" s="147">
        <v>0.44</v>
      </c>
      <c r="L39" s="147">
        <v>0.4</v>
      </c>
      <c r="M39" s="147">
        <v>0.56000000000000005</v>
      </c>
      <c r="N39" s="147">
        <v>0.53</v>
      </c>
      <c r="O39" s="147">
        <v>0.64</v>
      </c>
      <c r="P39" s="147">
        <v>0.56999999999999995</v>
      </c>
      <c r="Q39" s="174">
        <f t="shared" si="3"/>
        <v>0</v>
      </c>
      <c r="R39" s="174">
        <f t="shared" si="4"/>
        <v>0</v>
      </c>
    </row>
    <row r="40" spans="1:18" x14ac:dyDescent="0.25">
      <c r="A40" s="90">
        <v>40</v>
      </c>
      <c r="B40" s="180">
        <f>'1.3.2.3'!B40</f>
        <v>0</v>
      </c>
      <c r="C40" s="181">
        <f>'1.3.2.3'!C40</f>
        <v>0</v>
      </c>
      <c r="D40" s="182">
        <f>'1.3.2.3'!G40</f>
        <v>0</v>
      </c>
      <c r="E40" s="99">
        <f>'1.3.2.3'!H40</f>
        <v>0</v>
      </c>
      <c r="F40" s="100">
        <f>'1.3.2.3'!H40*'1.3.2.3'!F40</f>
        <v>0</v>
      </c>
      <c r="G40" s="183">
        <f>'1.3.2.3'!K40</f>
        <v>0</v>
      </c>
      <c r="H40" s="118">
        <f t="shared" si="0"/>
        <v>0</v>
      </c>
      <c r="K40" s="147">
        <v>0.44</v>
      </c>
      <c r="L40" s="147">
        <v>0.4</v>
      </c>
      <c r="M40" s="147">
        <v>0.56000000000000005</v>
      </c>
      <c r="N40" s="147">
        <v>0.53</v>
      </c>
      <c r="O40" s="147">
        <v>0.64</v>
      </c>
      <c r="P40" s="147">
        <v>0.56999999999999995</v>
      </c>
      <c r="Q40" s="174">
        <f t="shared" si="3"/>
        <v>0</v>
      </c>
      <c r="R40" s="174">
        <f t="shared" si="4"/>
        <v>0</v>
      </c>
    </row>
    <row r="41" spans="1:18" x14ac:dyDescent="0.25">
      <c r="A41" s="90">
        <v>41</v>
      </c>
      <c r="B41" s="180">
        <f>'1.3.2.3'!B41</f>
        <v>0</v>
      </c>
      <c r="C41" s="181">
        <f>'1.3.2.3'!C41</f>
        <v>0</v>
      </c>
      <c r="D41" s="182">
        <f>'1.3.2.3'!G41</f>
        <v>0</v>
      </c>
      <c r="E41" s="99">
        <f>'1.3.2.3'!H41</f>
        <v>0</v>
      </c>
      <c r="F41" s="100">
        <f>'1.3.2.3'!H41*'1.3.2.3'!F41</f>
        <v>0</v>
      </c>
      <c r="G41" s="183">
        <f>'1.3.2.3'!K41</f>
        <v>0</v>
      </c>
      <c r="H41" s="118">
        <f t="shared" si="0"/>
        <v>0</v>
      </c>
      <c r="K41" s="147">
        <v>0.44</v>
      </c>
      <c r="L41" s="147">
        <v>0.4</v>
      </c>
      <c r="M41" s="147">
        <v>0.56000000000000005</v>
      </c>
      <c r="N41" s="147">
        <v>0.53</v>
      </c>
      <c r="O41" s="147">
        <v>0.64</v>
      </c>
      <c r="P41" s="147">
        <v>0.56999999999999995</v>
      </c>
      <c r="Q41" s="174">
        <f t="shared" si="3"/>
        <v>0</v>
      </c>
      <c r="R41" s="174">
        <f t="shared" si="4"/>
        <v>0</v>
      </c>
    </row>
    <row r="42" spans="1:18" x14ac:dyDescent="0.25">
      <c r="A42" s="90">
        <v>42</v>
      </c>
      <c r="B42" s="180">
        <f>'1.3.2.3'!B42</f>
        <v>0</v>
      </c>
      <c r="C42" s="181">
        <f>'1.3.2.3'!C42</f>
        <v>0</v>
      </c>
      <c r="D42" s="182">
        <f>'1.3.2.3'!G42</f>
        <v>0</v>
      </c>
      <c r="E42" s="99">
        <f>'1.3.2.3'!H42</f>
        <v>0</v>
      </c>
      <c r="F42" s="100">
        <f>'1.3.2.3'!H42*'1.3.2.3'!F42</f>
        <v>0</v>
      </c>
      <c r="G42" s="183">
        <f>'1.3.2.3'!K42</f>
        <v>0</v>
      </c>
      <c r="H42" s="118">
        <f t="shared" si="0"/>
        <v>0</v>
      </c>
      <c r="K42" s="147">
        <v>0.44</v>
      </c>
      <c r="L42" s="147">
        <v>0.4</v>
      </c>
      <c r="M42" s="147">
        <v>0.56000000000000005</v>
      </c>
      <c r="N42" s="147">
        <v>0.53</v>
      </c>
      <c r="O42" s="147">
        <v>0.64</v>
      </c>
      <c r="P42" s="147">
        <v>0.56999999999999995</v>
      </c>
      <c r="Q42" s="174">
        <f t="shared" si="3"/>
        <v>0</v>
      </c>
      <c r="R42" s="174">
        <f t="shared" si="4"/>
        <v>0</v>
      </c>
    </row>
    <row r="43" spans="1:18" x14ac:dyDescent="0.25">
      <c r="A43" s="90">
        <v>43</v>
      </c>
      <c r="B43" s="180">
        <f>'1.3.2.3'!B43</f>
        <v>0</v>
      </c>
      <c r="C43" s="181">
        <f>'1.3.2.3'!C43</f>
        <v>0</v>
      </c>
      <c r="D43" s="182">
        <f>'1.3.2.3'!G43</f>
        <v>0</v>
      </c>
      <c r="E43" s="99">
        <f>'1.3.2.3'!H43</f>
        <v>0</v>
      </c>
      <c r="F43" s="100">
        <f>'1.3.2.3'!H43*'1.3.2.3'!F43</f>
        <v>0</v>
      </c>
      <c r="G43" s="183">
        <f>'1.3.2.3'!K43</f>
        <v>0</v>
      </c>
      <c r="H43" s="118">
        <f t="shared" si="0"/>
        <v>0</v>
      </c>
      <c r="K43" s="147">
        <v>0.44</v>
      </c>
      <c r="L43" s="147">
        <v>0.4</v>
      </c>
      <c r="M43" s="147">
        <v>0.56000000000000005</v>
      </c>
      <c r="N43" s="147">
        <v>0.53</v>
      </c>
      <c r="O43" s="147">
        <v>0.64</v>
      </c>
      <c r="P43" s="147">
        <v>0.56999999999999995</v>
      </c>
      <c r="Q43" s="174">
        <f t="shared" si="3"/>
        <v>0</v>
      </c>
      <c r="R43" s="174">
        <f t="shared" si="4"/>
        <v>0</v>
      </c>
    </row>
    <row r="44" spans="1:18" x14ac:dyDescent="0.25">
      <c r="A44" s="90">
        <v>44</v>
      </c>
      <c r="B44" s="180">
        <f>'1.3.2.3'!B44</f>
        <v>0</v>
      </c>
      <c r="C44" s="181">
        <f>'1.3.2.3'!C44</f>
        <v>0</v>
      </c>
      <c r="D44" s="182">
        <f>'1.3.2.3'!G44</f>
        <v>0</v>
      </c>
      <c r="E44" s="99">
        <f>'1.3.2.3'!H44</f>
        <v>0</v>
      </c>
      <c r="F44" s="100">
        <f>'1.3.2.3'!H44*'1.3.2.3'!F44</f>
        <v>0</v>
      </c>
      <c r="G44" s="183">
        <f>'1.3.2.3'!K44</f>
        <v>0</v>
      </c>
      <c r="H44" s="118">
        <f t="shared" si="0"/>
        <v>0</v>
      </c>
      <c r="K44" s="147">
        <v>0.44</v>
      </c>
      <c r="L44" s="147">
        <v>0.4</v>
      </c>
      <c r="M44" s="147">
        <v>0.56000000000000005</v>
      </c>
      <c r="N44" s="147">
        <v>0.53</v>
      </c>
      <c r="O44" s="147">
        <v>0.64</v>
      </c>
      <c r="P44" s="147">
        <v>0.56999999999999995</v>
      </c>
      <c r="Q44" s="174">
        <f t="shared" si="3"/>
        <v>0</v>
      </c>
      <c r="R44" s="174">
        <f t="shared" si="4"/>
        <v>0</v>
      </c>
    </row>
    <row r="45" spans="1:18" x14ac:dyDescent="0.25">
      <c r="A45" s="90">
        <v>45</v>
      </c>
      <c r="B45" s="180">
        <f>'1.3.2.3'!B45</f>
        <v>0</v>
      </c>
      <c r="C45" s="181">
        <f>'1.3.2.3'!C45</f>
        <v>0</v>
      </c>
      <c r="D45" s="182">
        <f>'1.3.2.3'!G45</f>
        <v>0</v>
      </c>
      <c r="E45" s="99">
        <f>'1.3.2.3'!H45</f>
        <v>0</v>
      </c>
      <c r="F45" s="100">
        <f>'1.3.2.3'!H45*'1.3.2.3'!F45</f>
        <v>0</v>
      </c>
      <c r="G45" s="183">
        <f>'1.3.2.3'!K45</f>
        <v>0</v>
      </c>
      <c r="H45" s="118">
        <f t="shared" si="0"/>
        <v>0</v>
      </c>
      <c r="K45" s="147">
        <v>0.44</v>
      </c>
      <c r="L45" s="147">
        <v>0.4</v>
      </c>
      <c r="M45" s="147">
        <v>0.56000000000000005</v>
      </c>
      <c r="N45" s="147">
        <v>0.53</v>
      </c>
      <c r="O45" s="147">
        <v>0.64</v>
      </c>
      <c r="P45" s="147">
        <v>0.56999999999999995</v>
      </c>
      <c r="Q45" s="174">
        <f t="shared" si="3"/>
        <v>0</v>
      </c>
      <c r="R45" s="174">
        <f t="shared" si="4"/>
        <v>0</v>
      </c>
    </row>
    <row r="46" spans="1:18" x14ac:dyDescent="0.25">
      <c r="A46" s="90">
        <v>46</v>
      </c>
      <c r="B46" s="180">
        <f>'1.3.2.3'!B46</f>
        <v>0</v>
      </c>
      <c r="C46" s="181">
        <f>'1.3.2.3'!C46</f>
        <v>0</v>
      </c>
      <c r="D46" s="182">
        <f>'1.3.2.3'!G46</f>
        <v>0</v>
      </c>
      <c r="E46" s="99">
        <f>'1.3.2.3'!H46</f>
        <v>0</v>
      </c>
      <c r="F46" s="100">
        <f>'1.3.2.3'!H46*'1.3.2.3'!F46</f>
        <v>0</v>
      </c>
      <c r="G46" s="183">
        <f>'1.3.2.3'!K46</f>
        <v>0</v>
      </c>
      <c r="H46" s="118">
        <f t="shared" si="0"/>
        <v>0</v>
      </c>
      <c r="K46" s="147">
        <v>0.44</v>
      </c>
      <c r="L46" s="147">
        <v>0.4</v>
      </c>
      <c r="M46" s="147">
        <v>0.56000000000000005</v>
      </c>
      <c r="N46" s="147">
        <v>0.53</v>
      </c>
      <c r="O46" s="147">
        <v>0.64</v>
      </c>
      <c r="P46" s="147">
        <v>0.56999999999999995</v>
      </c>
      <c r="Q46" s="174">
        <f t="shared" si="3"/>
        <v>0</v>
      </c>
      <c r="R46" s="174">
        <f t="shared" si="4"/>
        <v>0</v>
      </c>
    </row>
    <row r="47" spans="1:18" x14ac:dyDescent="0.25">
      <c r="A47" s="90">
        <v>47</v>
      </c>
      <c r="B47" s="180">
        <f>'1.3.2.3'!B47</f>
        <v>0</v>
      </c>
      <c r="C47" s="181">
        <f>'1.3.2.3'!C47</f>
        <v>0</v>
      </c>
      <c r="D47" s="182">
        <f>'1.3.2.3'!G47</f>
        <v>0</v>
      </c>
      <c r="E47" s="99">
        <f>'1.3.2.3'!H47</f>
        <v>0</v>
      </c>
      <c r="F47" s="100">
        <f>'1.3.2.3'!H47*'1.3.2.3'!F47</f>
        <v>0</v>
      </c>
      <c r="G47" s="183">
        <f>'1.3.2.3'!K47</f>
        <v>0</v>
      </c>
      <c r="H47" s="118">
        <f t="shared" si="0"/>
        <v>0</v>
      </c>
      <c r="K47" s="147">
        <v>0.44</v>
      </c>
      <c r="L47" s="147">
        <v>0.4</v>
      </c>
      <c r="M47" s="147">
        <v>0.56000000000000005</v>
      </c>
      <c r="N47" s="147">
        <v>0.53</v>
      </c>
      <c r="O47" s="147">
        <v>0.64</v>
      </c>
      <c r="P47" s="147">
        <v>0.56999999999999995</v>
      </c>
      <c r="Q47" s="174">
        <f t="shared" si="3"/>
        <v>0</v>
      </c>
      <c r="R47" s="174">
        <f t="shared" si="4"/>
        <v>0</v>
      </c>
    </row>
    <row r="48" spans="1:18" x14ac:dyDescent="0.25">
      <c r="A48" s="90">
        <v>48</v>
      </c>
      <c r="B48" s="180">
        <f>'1.3.2.3'!B48</f>
        <v>0</v>
      </c>
      <c r="C48" s="181">
        <f>'1.3.2.3'!C48</f>
        <v>0</v>
      </c>
      <c r="D48" s="182">
        <f>'1.3.2.3'!G48</f>
        <v>0</v>
      </c>
      <c r="E48" s="99">
        <f>'1.3.2.3'!H48</f>
        <v>0</v>
      </c>
      <c r="F48" s="100">
        <f>'1.3.2.3'!H48*'1.3.2.3'!F48</f>
        <v>0</v>
      </c>
      <c r="G48" s="183">
        <f>'1.3.2.3'!K48</f>
        <v>0</v>
      </c>
      <c r="H48" s="118">
        <f t="shared" si="0"/>
        <v>0</v>
      </c>
      <c r="K48" s="147">
        <v>0.44</v>
      </c>
      <c r="L48" s="147">
        <v>0.4</v>
      </c>
      <c r="M48" s="147">
        <v>0.56000000000000005</v>
      </c>
      <c r="N48" s="147">
        <v>0.53</v>
      </c>
      <c r="O48" s="147">
        <v>0.64</v>
      </c>
      <c r="P48" s="147">
        <v>0.56999999999999995</v>
      </c>
      <c r="Q48" s="174">
        <f t="shared" si="3"/>
        <v>0</v>
      </c>
      <c r="R48" s="174">
        <f t="shared" si="4"/>
        <v>0</v>
      </c>
    </row>
    <row r="49" spans="1:18" x14ac:dyDescent="0.25">
      <c r="A49" s="90">
        <v>49</v>
      </c>
      <c r="B49" s="180">
        <f>'1.3.2.3'!B49</f>
        <v>0</v>
      </c>
      <c r="C49" s="181">
        <f>'1.3.2.3'!C49</f>
        <v>0</v>
      </c>
      <c r="D49" s="182">
        <f>'1.3.2.3'!G49</f>
        <v>0</v>
      </c>
      <c r="E49" s="99">
        <f>'1.3.2.3'!H49</f>
        <v>0</v>
      </c>
      <c r="F49" s="100">
        <f>'1.3.2.3'!H49*'1.3.2.3'!F49</f>
        <v>0</v>
      </c>
      <c r="G49" s="183">
        <f>'1.3.2.3'!K49</f>
        <v>0</v>
      </c>
      <c r="H49" s="118">
        <f t="shared" si="0"/>
        <v>0</v>
      </c>
      <c r="K49" s="147">
        <v>0.44</v>
      </c>
      <c r="L49" s="147">
        <v>0.4</v>
      </c>
      <c r="M49" s="147">
        <v>0.56000000000000005</v>
      </c>
      <c r="N49" s="147">
        <v>0.53</v>
      </c>
      <c r="O49" s="147">
        <v>0.64</v>
      </c>
      <c r="P49" s="147">
        <v>0.56999999999999995</v>
      </c>
      <c r="Q49" s="174">
        <f t="shared" si="3"/>
        <v>0</v>
      </c>
      <c r="R49" s="174">
        <f t="shared" si="4"/>
        <v>0</v>
      </c>
    </row>
    <row r="50" spans="1:18" x14ac:dyDescent="0.25">
      <c r="A50" s="90">
        <v>50</v>
      </c>
      <c r="B50" s="180">
        <f>'1.3.2.3'!B50</f>
        <v>0</v>
      </c>
      <c r="C50" s="181">
        <f>'1.3.2.3'!C50</f>
        <v>0</v>
      </c>
      <c r="D50" s="182">
        <f>'1.3.2.3'!G50</f>
        <v>0</v>
      </c>
      <c r="E50" s="99">
        <f>'1.3.2.3'!H50</f>
        <v>0</v>
      </c>
      <c r="F50" s="100">
        <f>'1.3.2.3'!H50*'1.3.2.3'!F50</f>
        <v>0</v>
      </c>
      <c r="G50" s="183">
        <f>'1.3.2.3'!K50</f>
        <v>0</v>
      </c>
      <c r="H50" s="118">
        <f t="shared" si="0"/>
        <v>0</v>
      </c>
      <c r="K50" s="147">
        <v>0.44</v>
      </c>
      <c r="L50" s="147">
        <v>0.4</v>
      </c>
      <c r="M50" s="147">
        <v>0.56000000000000005</v>
      </c>
      <c r="N50" s="147">
        <v>0.53</v>
      </c>
      <c r="O50" s="147">
        <v>0.64</v>
      </c>
      <c r="P50" s="147">
        <v>0.56999999999999995</v>
      </c>
      <c r="Q50" s="174">
        <f t="shared" si="3"/>
        <v>0</v>
      </c>
      <c r="R50" s="174">
        <f t="shared" si="4"/>
        <v>0</v>
      </c>
    </row>
    <row r="51" spans="1:18" x14ac:dyDescent="0.25">
      <c r="A51" s="90">
        <v>51</v>
      </c>
      <c r="B51" s="180">
        <f>'1.3.2.3'!B51</f>
        <v>0</v>
      </c>
      <c r="C51" s="181">
        <f>'1.3.2.3'!C51</f>
        <v>0</v>
      </c>
      <c r="D51" s="182">
        <f>'1.3.2.3'!G51</f>
        <v>0</v>
      </c>
      <c r="E51" s="99">
        <f>'1.3.2.3'!H51</f>
        <v>0</v>
      </c>
      <c r="F51" s="100">
        <f>'1.3.2.3'!H51*'1.3.2.3'!F51</f>
        <v>0</v>
      </c>
      <c r="G51" s="183">
        <f>'1.3.2.3'!K51</f>
        <v>0</v>
      </c>
      <c r="H51" s="118">
        <f t="shared" si="0"/>
        <v>0</v>
      </c>
      <c r="K51" s="147">
        <v>0.44</v>
      </c>
      <c r="L51" s="147">
        <v>0.4</v>
      </c>
      <c r="M51" s="147">
        <v>0.56000000000000005</v>
      </c>
      <c r="N51" s="147">
        <v>0.53</v>
      </c>
      <c r="O51" s="147">
        <v>0.64</v>
      </c>
      <c r="P51" s="147">
        <v>0.56999999999999995</v>
      </c>
      <c r="Q51" s="174">
        <f t="shared" si="3"/>
        <v>0</v>
      </c>
      <c r="R51" s="174">
        <f t="shared" si="4"/>
        <v>0</v>
      </c>
    </row>
    <row r="52" spans="1:18" x14ac:dyDescent="0.25">
      <c r="A52" s="90">
        <v>52</v>
      </c>
      <c r="B52" s="180">
        <f>'1.3.2.3'!B52</f>
        <v>0</v>
      </c>
      <c r="C52" s="181">
        <f>'1.3.2.3'!C52</f>
        <v>0</v>
      </c>
      <c r="D52" s="182">
        <f>'1.3.2.3'!G52</f>
        <v>0</v>
      </c>
      <c r="E52" s="99">
        <f>'1.3.2.3'!H52</f>
        <v>0</v>
      </c>
      <c r="F52" s="100">
        <f>'1.3.2.3'!H52*'1.3.2.3'!F52</f>
        <v>0</v>
      </c>
      <c r="G52" s="183">
        <f>'1.3.2.3'!K52</f>
        <v>0</v>
      </c>
      <c r="H52" s="118">
        <f t="shared" si="0"/>
        <v>0</v>
      </c>
      <c r="K52" s="147">
        <v>0.44</v>
      </c>
      <c r="L52" s="147">
        <v>0.4</v>
      </c>
      <c r="M52" s="147">
        <v>0.56000000000000005</v>
      </c>
      <c r="N52" s="147">
        <v>0.53</v>
      </c>
      <c r="O52" s="147">
        <v>0.64</v>
      </c>
      <c r="P52" s="147">
        <v>0.56999999999999995</v>
      </c>
      <c r="Q52" s="174">
        <f t="shared" si="3"/>
        <v>0</v>
      </c>
      <c r="R52" s="174">
        <f t="shared" si="4"/>
        <v>0</v>
      </c>
    </row>
    <row r="53" spans="1:18" x14ac:dyDescent="0.25">
      <c r="A53" s="90">
        <v>53</v>
      </c>
      <c r="B53" s="180">
        <f>'1.3.2.3'!B53</f>
        <v>0</v>
      </c>
      <c r="C53" s="181">
        <f>'1.3.2.3'!C53</f>
        <v>0</v>
      </c>
      <c r="D53" s="182">
        <f>'1.3.2.3'!G53</f>
        <v>0</v>
      </c>
      <c r="E53" s="99">
        <f>'1.3.2.3'!H53</f>
        <v>0</v>
      </c>
      <c r="F53" s="100">
        <f>'1.3.2.3'!H53*'1.3.2.3'!F53</f>
        <v>0</v>
      </c>
      <c r="G53" s="183">
        <f>'1.3.2.3'!K53</f>
        <v>0</v>
      </c>
      <c r="H53" s="118">
        <f t="shared" si="0"/>
        <v>0</v>
      </c>
      <c r="K53" s="147">
        <v>0.44</v>
      </c>
      <c r="L53" s="147">
        <v>0.4</v>
      </c>
      <c r="M53" s="147">
        <v>0.56000000000000005</v>
      </c>
      <c r="N53" s="147">
        <v>0.53</v>
      </c>
      <c r="O53" s="147">
        <v>0.64</v>
      </c>
      <c r="P53" s="147">
        <v>0.56999999999999995</v>
      </c>
      <c r="Q53" s="174">
        <f t="shared" si="3"/>
        <v>0</v>
      </c>
      <c r="R53" s="174">
        <f t="shared" si="4"/>
        <v>0</v>
      </c>
    </row>
    <row r="54" spans="1:18" x14ac:dyDescent="0.25">
      <c r="A54" s="90">
        <v>54</v>
      </c>
      <c r="B54" s="180">
        <f>'1.3.2.3'!B54</f>
        <v>0</v>
      </c>
      <c r="C54" s="181">
        <f>'1.3.2.3'!C54</f>
        <v>0</v>
      </c>
      <c r="D54" s="182">
        <f>'1.3.2.3'!G54</f>
        <v>0</v>
      </c>
      <c r="E54" s="99">
        <f>'1.3.2.3'!H54</f>
        <v>0</v>
      </c>
      <c r="F54" s="100">
        <f>'1.3.2.3'!H54*'1.3.2.3'!F54</f>
        <v>0</v>
      </c>
      <c r="G54" s="183">
        <f>'1.3.2.3'!K54</f>
        <v>0</v>
      </c>
      <c r="H54" s="118">
        <f t="shared" si="0"/>
        <v>0</v>
      </c>
      <c r="K54" s="147">
        <v>0.44</v>
      </c>
      <c r="L54" s="147">
        <v>0.4</v>
      </c>
      <c r="M54" s="147">
        <v>0.56000000000000005</v>
      </c>
      <c r="N54" s="147">
        <v>0.53</v>
      </c>
      <c r="O54" s="147">
        <v>0.64</v>
      </c>
      <c r="P54" s="147">
        <v>0.56999999999999995</v>
      </c>
      <c r="Q54" s="174">
        <f t="shared" si="3"/>
        <v>0</v>
      </c>
      <c r="R54" s="174">
        <f t="shared" si="4"/>
        <v>0</v>
      </c>
    </row>
    <row r="55" spans="1:18" x14ac:dyDescent="0.25">
      <c r="A55" s="90">
        <v>55</v>
      </c>
      <c r="B55" s="180">
        <f>'1.3.2.3'!B55</f>
        <v>0</v>
      </c>
      <c r="C55" s="181">
        <f>'1.3.2.3'!C55</f>
        <v>0</v>
      </c>
      <c r="D55" s="182">
        <f>'1.3.2.3'!G55</f>
        <v>0</v>
      </c>
      <c r="E55" s="99">
        <f>'1.3.2.3'!H55</f>
        <v>0</v>
      </c>
      <c r="F55" s="100">
        <f>'1.3.2.3'!H55*'1.3.2.3'!F55</f>
        <v>0</v>
      </c>
      <c r="G55" s="183">
        <f>'1.3.2.3'!K55</f>
        <v>0</v>
      </c>
      <c r="H55" s="118">
        <f t="shared" si="0"/>
        <v>0</v>
      </c>
      <c r="K55" s="147">
        <v>0.44</v>
      </c>
      <c r="L55" s="147">
        <v>0.4</v>
      </c>
      <c r="M55" s="147">
        <v>0.56000000000000005</v>
      </c>
      <c r="N55" s="147">
        <v>0.53</v>
      </c>
      <c r="O55" s="147">
        <v>0.64</v>
      </c>
      <c r="P55" s="147">
        <v>0.56999999999999995</v>
      </c>
      <c r="Q55" s="174">
        <f t="shared" si="3"/>
        <v>0</v>
      </c>
      <c r="R55" s="174">
        <f t="shared" si="4"/>
        <v>0</v>
      </c>
    </row>
    <row r="56" spans="1:18" x14ac:dyDescent="0.25">
      <c r="A56" s="90">
        <v>56</v>
      </c>
      <c r="B56" s="180">
        <f>'1.3.2.3'!B56</f>
        <v>0</v>
      </c>
      <c r="C56" s="181">
        <f>'1.3.2.3'!C56</f>
        <v>0</v>
      </c>
      <c r="D56" s="182">
        <f>'1.3.2.3'!G56</f>
        <v>0</v>
      </c>
      <c r="E56" s="99">
        <f>'1.3.2.3'!H56</f>
        <v>0</v>
      </c>
      <c r="F56" s="100">
        <f>'1.3.2.3'!H56*'1.3.2.3'!F56</f>
        <v>0</v>
      </c>
      <c r="G56" s="183">
        <f>'1.3.2.3'!K56</f>
        <v>0</v>
      </c>
      <c r="H56" s="118">
        <f t="shared" si="0"/>
        <v>0</v>
      </c>
      <c r="K56" s="147">
        <v>0.44</v>
      </c>
      <c r="L56" s="147">
        <v>0.4</v>
      </c>
      <c r="M56" s="147">
        <v>0.56000000000000005</v>
      </c>
      <c r="N56" s="147">
        <v>0.53</v>
      </c>
      <c r="O56" s="147">
        <v>0.64</v>
      </c>
      <c r="P56" s="147">
        <v>0.56999999999999995</v>
      </c>
      <c r="Q56" s="174">
        <f t="shared" si="3"/>
        <v>0</v>
      </c>
      <c r="R56" s="174">
        <f t="shared" si="4"/>
        <v>0</v>
      </c>
    </row>
    <row r="57" spans="1:18" x14ac:dyDescent="0.25">
      <c r="A57" s="90">
        <v>57</v>
      </c>
      <c r="B57" s="180">
        <f>'1.3.2.3'!B57</f>
        <v>0</v>
      </c>
      <c r="C57" s="181">
        <f>'1.3.2.3'!C57</f>
        <v>0</v>
      </c>
      <c r="D57" s="182">
        <f>'1.3.2.3'!G57</f>
        <v>0</v>
      </c>
      <c r="E57" s="99">
        <f>'1.3.2.3'!H57</f>
        <v>0</v>
      </c>
      <c r="F57" s="100">
        <f>'1.3.2.3'!H57*'1.3.2.3'!F57</f>
        <v>0</v>
      </c>
      <c r="G57" s="183">
        <f>'1.3.2.3'!K57</f>
        <v>0</v>
      </c>
      <c r="H57" s="118">
        <f t="shared" si="0"/>
        <v>0</v>
      </c>
      <c r="K57" s="147">
        <v>0.44</v>
      </c>
      <c r="L57" s="147">
        <v>0.4</v>
      </c>
      <c r="M57" s="147">
        <v>0.56000000000000005</v>
      </c>
      <c r="N57" s="147">
        <v>0.53</v>
      </c>
      <c r="O57" s="147">
        <v>0.64</v>
      </c>
      <c r="P57" s="147">
        <v>0.56999999999999995</v>
      </c>
      <c r="Q57" s="174">
        <f t="shared" si="3"/>
        <v>0</v>
      </c>
      <c r="R57" s="174">
        <f t="shared" si="4"/>
        <v>0</v>
      </c>
    </row>
    <row r="58" spans="1:18" x14ac:dyDescent="0.25">
      <c r="A58" s="90">
        <v>58</v>
      </c>
      <c r="B58" s="180">
        <f>'1.3.2.3'!B58</f>
        <v>0</v>
      </c>
      <c r="C58" s="181">
        <f>'1.3.2.3'!C58</f>
        <v>0</v>
      </c>
      <c r="D58" s="182">
        <f>'1.3.2.3'!G58</f>
        <v>0</v>
      </c>
      <c r="E58" s="99">
        <f>'1.3.2.3'!H58</f>
        <v>0</v>
      </c>
      <c r="F58" s="100">
        <f>'1.3.2.3'!H58*'1.3.2.3'!F58</f>
        <v>0</v>
      </c>
      <c r="G58" s="183">
        <f>'1.3.2.3'!K58</f>
        <v>0</v>
      </c>
      <c r="H58" s="118">
        <f t="shared" si="0"/>
        <v>0</v>
      </c>
      <c r="K58" s="147">
        <v>0.44</v>
      </c>
      <c r="L58" s="147">
        <v>0.4</v>
      </c>
      <c r="M58" s="147">
        <v>0.56000000000000005</v>
      </c>
      <c r="N58" s="147">
        <v>0.53</v>
      </c>
      <c r="O58" s="147">
        <v>0.64</v>
      </c>
      <c r="P58" s="147">
        <v>0.56999999999999995</v>
      </c>
      <c r="Q58" s="174">
        <f t="shared" si="3"/>
        <v>0</v>
      </c>
      <c r="R58" s="174">
        <f t="shared" si="4"/>
        <v>0</v>
      </c>
    </row>
    <row r="59" spans="1:18" x14ac:dyDescent="0.25">
      <c r="A59" s="90">
        <v>59</v>
      </c>
      <c r="B59" s="180">
        <f>'1.3.2.3'!B59</f>
        <v>0</v>
      </c>
      <c r="C59" s="181">
        <f>'1.3.2.3'!C59</f>
        <v>0</v>
      </c>
      <c r="D59" s="182">
        <f>'1.3.2.3'!G59</f>
        <v>0</v>
      </c>
      <c r="E59" s="99">
        <f>'1.3.2.3'!H59</f>
        <v>0</v>
      </c>
      <c r="F59" s="100">
        <f>'1.3.2.3'!H59*'1.3.2.3'!F59</f>
        <v>0</v>
      </c>
      <c r="G59" s="183">
        <f>'1.3.2.3'!K59</f>
        <v>0</v>
      </c>
      <c r="H59" s="118">
        <f t="shared" si="0"/>
        <v>0</v>
      </c>
      <c r="K59" s="147">
        <v>0.44</v>
      </c>
      <c r="L59" s="147">
        <v>0.4</v>
      </c>
      <c r="M59" s="147">
        <v>0.56000000000000005</v>
      </c>
      <c r="N59" s="147">
        <v>0.53</v>
      </c>
      <c r="O59" s="147">
        <v>0.64</v>
      </c>
      <c r="P59" s="147">
        <v>0.56999999999999995</v>
      </c>
      <c r="Q59" s="174">
        <f t="shared" si="3"/>
        <v>0</v>
      </c>
      <c r="R59" s="174">
        <f t="shared" si="4"/>
        <v>0</v>
      </c>
    </row>
    <row r="60" spans="1:18" x14ac:dyDescent="0.25">
      <c r="A60" s="90">
        <v>60</v>
      </c>
      <c r="B60" s="180">
        <f>'1.3.2.3'!B60</f>
        <v>0</v>
      </c>
      <c r="C60" s="181">
        <f>'1.3.2.3'!C60</f>
        <v>0</v>
      </c>
      <c r="D60" s="182">
        <f>'1.3.2.3'!G60</f>
        <v>0</v>
      </c>
      <c r="E60" s="99">
        <f>'1.3.2.3'!H60</f>
        <v>0</v>
      </c>
      <c r="F60" s="100">
        <f>'1.3.2.3'!H60*'1.3.2.3'!F60</f>
        <v>0</v>
      </c>
      <c r="G60" s="183">
        <f>'1.3.2.3'!K60</f>
        <v>0</v>
      </c>
      <c r="H60" s="118">
        <f t="shared" si="0"/>
        <v>0</v>
      </c>
      <c r="K60" s="147">
        <v>0.44</v>
      </c>
      <c r="L60" s="147">
        <v>0.4</v>
      </c>
      <c r="M60" s="147">
        <v>0.56000000000000005</v>
      </c>
      <c r="N60" s="147">
        <v>0.53</v>
      </c>
      <c r="O60" s="147">
        <v>0.64</v>
      </c>
      <c r="P60" s="147">
        <v>0.56999999999999995</v>
      </c>
      <c r="Q60" s="174">
        <f t="shared" si="3"/>
        <v>0</v>
      </c>
      <c r="R60" s="174">
        <f t="shared" si="4"/>
        <v>0</v>
      </c>
    </row>
    <row r="61" spans="1:18" x14ac:dyDescent="0.25">
      <c r="A61" s="90">
        <v>61</v>
      </c>
      <c r="B61" s="180">
        <f>'1.3.2.3'!B61</f>
        <v>0</v>
      </c>
      <c r="C61" s="181">
        <f>'1.3.2.3'!C61</f>
        <v>0</v>
      </c>
      <c r="D61" s="182">
        <f>'1.3.2.3'!G61</f>
        <v>0</v>
      </c>
      <c r="E61" s="99">
        <f>'1.3.2.3'!H61</f>
        <v>0</v>
      </c>
      <c r="F61" s="100">
        <f>'1.3.2.3'!H61*'1.3.2.3'!F61</f>
        <v>0</v>
      </c>
      <c r="G61" s="183">
        <f>'1.3.2.3'!K61</f>
        <v>0</v>
      </c>
      <c r="H61" s="118">
        <f t="shared" si="0"/>
        <v>0</v>
      </c>
      <c r="K61" s="147">
        <v>0.44</v>
      </c>
      <c r="L61" s="147">
        <v>0.4</v>
      </c>
      <c r="M61" s="147">
        <v>0.56000000000000005</v>
      </c>
      <c r="N61" s="147">
        <v>0.53</v>
      </c>
      <c r="O61" s="147">
        <v>0.64</v>
      </c>
      <c r="P61" s="147">
        <v>0.56999999999999995</v>
      </c>
      <c r="Q61" s="174">
        <f t="shared" si="3"/>
        <v>0</v>
      </c>
      <c r="R61" s="174">
        <f t="shared" si="4"/>
        <v>0</v>
      </c>
    </row>
    <row r="62" spans="1:18" x14ac:dyDescent="0.25">
      <c r="A62" s="90">
        <v>62</v>
      </c>
      <c r="B62" s="180">
        <f>'1.3.2.3'!B62</f>
        <v>0</v>
      </c>
      <c r="C62" s="181">
        <f>'1.3.2.3'!C62</f>
        <v>0</v>
      </c>
      <c r="D62" s="182">
        <f>'1.3.2.3'!G62</f>
        <v>0</v>
      </c>
      <c r="E62" s="99">
        <f>'1.3.2.3'!H62</f>
        <v>0</v>
      </c>
      <c r="F62" s="100">
        <f>'1.3.2.3'!H62*'1.3.2.3'!F62</f>
        <v>0</v>
      </c>
      <c r="G62" s="183">
        <f>'1.3.2.3'!K62</f>
        <v>0</v>
      </c>
      <c r="H62" s="118">
        <f t="shared" si="0"/>
        <v>0</v>
      </c>
      <c r="K62" s="147">
        <v>0.44</v>
      </c>
      <c r="L62" s="147">
        <v>0.4</v>
      </c>
      <c r="M62" s="147">
        <v>0.56000000000000005</v>
      </c>
      <c r="N62" s="147">
        <v>0.53</v>
      </c>
      <c r="O62" s="147">
        <v>0.64</v>
      </c>
      <c r="P62" s="147">
        <v>0.56999999999999995</v>
      </c>
      <c r="Q62" s="174">
        <f t="shared" si="3"/>
        <v>0</v>
      </c>
      <c r="R62" s="174">
        <f t="shared" si="4"/>
        <v>0</v>
      </c>
    </row>
    <row r="63" spans="1:18" x14ac:dyDescent="0.25">
      <c r="A63" s="90">
        <v>63</v>
      </c>
      <c r="B63" s="180">
        <f>'1.3.2.3'!B63</f>
        <v>0</v>
      </c>
      <c r="C63" s="181">
        <f>'1.3.2.3'!C63</f>
        <v>0</v>
      </c>
      <c r="D63" s="182">
        <f>'1.3.2.3'!G63</f>
        <v>0</v>
      </c>
      <c r="E63" s="99">
        <f>'1.3.2.3'!H63</f>
        <v>0</v>
      </c>
      <c r="F63" s="100">
        <f>'1.3.2.3'!H63*'1.3.2.3'!F63</f>
        <v>0</v>
      </c>
      <c r="G63" s="183">
        <f>'1.3.2.3'!K63</f>
        <v>0</v>
      </c>
      <c r="H63" s="118">
        <f t="shared" si="0"/>
        <v>0</v>
      </c>
      <c r="K63" s="147">
        <v>0.44</v>
      </c>
      <c r="L63" s="147">
        <v>0.4</v>
      </c>
      <c r="M63" s="147">
        <v>0.56000000000000005</v>
      </c>
      <c r="N63" s="147">
        <v>0.53</v>
      </c>
      <c r="O63" s="147">
        <v>0.64</v>
      </c>
      <c r="P63" s="147">
        <v>0.56999999999999995</v>
      </c>
      <c r="Q63" s="174">
        <f t="shared" si="3"/>
        <v>0</v>
      </c>
      <c r="R63" s="174">
        <f t="shared" si="4"/>
        <v>0</v>
      </c>
    </row>
    <row r="64" spans="1:18" x14ac:dyDescent="0.25">
      <c r="A64" s="90">
        <v>64</v>
      </c>
      <c r="B64" s="180">
        <f>'1.3.2.3'!B64</f>
        <v>0</v>
      </c>
      <c r="C64" s="181">
        <f>'1.3.2.3'!C64</f>
        <v>0</v>
      </c>
      <c r="D64" s="182">
        <f>'1.3.2.3'!G64</f>
        <v>0</v>
      </c>
      <c r="E64" s="99">
        <f>'1.3.2.3'!H64</f>
        <v>0</v>
      </c>
      <c r="F64" s="100">
        <f>'1.3.2.3'!H64*'1.3.2.3'!F64</f>
        <v>0</v>
      </c>
      <c r="G64" s="183">
        <f>'1.3.2.3'!K64</f>
        <v>0</v>
      </c>
      <c r="H64" s="118">
        <f t="shared" si="0"/>
        <v>0</v>
      </c>
      <c r="K64" s="147">
        <v>0.44</v>
      </c>
      <c r="L64" s="147">
        <v>0.4</v>
      </c>
      <c r="M64" s="147">
        <v>0.56000000000000005</v>
      </c>
      <c r="N64" s="147">
        <v>0.53</v>
      </c>
      <c r="O64" s="147">
        <v>0.64</v>
      </c>
      <c r="P64" s="147">
        <v>0.56999999999999995</v>
      </c>
      <c r="Q64" s="174">
        <f t="shared" si="3"/>
        <v>0</v>
      </c>
      <c r="R64" s="174">
        <f t="shared" si="4"/>
        <v>0</v>
      </c>
    </row>
    <row r="65" spans="1:18" x14ac:dyDescent="0.25">
      <c r="A65" s="90">
        <v>65</v>
      </c>
      <c r="B65" s="180">
        <f>'1.3.2.3'!B65</f>
        <v>0</v>
      </c>
      <c r="C65" s="181">
        <f>'1.3.2.3'!C65</f>
        <v>0</v>
      </c>
      <c r="D65" s="182">
        <f>'1.3.2.3'!G65</f>
        <v>0</v>
      </c>
      <c r="E65" s="99">
        <f>'1.3.2.3'!H65</f>
        <v>0</v>
      </c>
      <c r="F65" s="100">
        <f>'1.3.2.3'!H65*'1.3.2.3'!F65</f>
        <v>0</v>
      </c>
      <c r="G65" s="183">
        <f>'1.3.2.3'!K65</f>
        <v>0</v>
      </c>
      <c r="H65" s="118">
        <f t="shared" si="0"/>
        <v>0</v>
      </c>
      <c r="K65" s="147">
        <v>0.44</v>
      </c>
      <c r="L65" s="147">
        <v>0.4</v>
      </c>
      <c r="M65" s="147">
        <v>0.56000000000000005</v>
      </c>
      <c r="N65" s="147">
        <v>0.53</v>
      </c>
      <c r="O65" s="147">
        <v>0.64</v>
      </c>
      <c r="P65" s="147">
        <v>0.56999999999999995</v>
      </c>
      <c r="Q65" s="174">
        <f t="shared" si="3"/>
        <v>0</v>
      </c>
      <c r="R65" s="174">
        <f t="shared" si="4"/>
        <v>0</v>
      </c>
    </row>
    <row r="66" spans="1:18" x14ac:dyDescent="0.25">
      <c r="A66" s="90">
        <v>66</v>
      </c>
      <c r="B66" s="180">
        <f>'1.3.2.3'!B66</f>
        <v>0</v>
      </c>
      <c r="C66" s="181">
        <f>'1.3.2.3'!C66</f>
        <v>0</v>
      </c>
      <c r="D66" s="182">
        <f>'1.3.2.3'!G66</f>
        <v>0</v>
      </c>
      <c r="E66" s="99">
        <f>'1.3.2.3'!H66</f>
        <v>0</v>
      </c>
      <c r="F66" s="100">
        <f>'1.3.2.3'!H66*'1.3.2.3'!F66</f>
        <v>0</v>
      </c>
      <c r="G66" s="183">
        <f>'1.3.2.3'!K66</f>
        <v>0</v>
      </c>
      <c r="H66" s="118">
        <f t="shared" si="0"/>
        <v>0</v>
      </c>
      <c r="K66" s="147">
        <v>0.44</v>
      </c>
      <c r="L66" s="147">
        <v>0.4</v>
      </c>
      <c r="M66" s="147">
        <v>0.56000000000000005</v>
      </c>
      <c r="N66" s="147">
        <v>0.53</v>
      </c>
      <c r="O66" s="147">
        <v>0.64</v>
      </c>
      <c r="P66" s="147">
        <v>0.56999999999999995</v>
      </c>
      <c r="Q66" s="174">
        <f t="shared" si="3"/>
        <v>0</v>
      </c>
      <c r="R66" s="174">
        <f t="shared" si="4"/>
        <v>0</v>
      </c>
    </row>
    <row r="67" spans="1:18" x14ac:dyDescent="0.25">
      <c r="A67" s="90">
        <v>67</v>
      </c>
      <c r="B67" s="180">
        <f>'1.3.2.3'!B67</f>
        <v>0</v>
      </c>
      <c r="C67" s="181">
        <f>'1.3.2.3'!C67</f>
        <v>0</v>
      </c>
      <c r="D67" s="182">
        <f>'1.3.2.3'!G67</f>
        <v>0</v>
      </c>
      <c r="E67" s="99">
        <f>'1.3.2.3'!H67</f>
        <v>0</v>
      </c>
      <c r="F67" s="100">
        <f>'1.3.2.3'!H67*'1.3.2.3'!F67</f>
        <v>0</v>
      </c>
      <c r="G67" s="183">
        <f>'1.3.2.3'!K67</f>
        <v>0</v>
      </c>
      <c r="H67" s="118">
        <f t="shared" si="0"/>
        <v>0</v>
      </c>
      <c r="K67" s="147">
        <v>0.44</v>
      </c>
      <c r="L67" s="147">
        <v>0.4</v>
      </c>
      <c r="M67" s="147">
        <v>0.56000000000000005</v>
      </c>
      <c r="N67" s="147">
        <v>0.53</v>
      </c>
      <c r="O67" s="147">
        <v>0.64</v>
      </c>
      <c r="P67" s="147">
        <v>0.56999999999999995</v>
      </c>
      <c r="Q67" s="174">
        <f t="shared" si="3"/>
        <v>0</v>
      </c>
      <c r="R67" s="174">
        <f t="shared" si="4"/>
        <v>0</v>
      </c>
    </row>
    <row r="68" spans="1:18" x14ac:dyDescent="0.25">
      <c r="A68" s="90">
        <v>68</v>
      </c>
      <c r="B68" s="180">
        <f>'1.3.2.3'!B68</f>
        <v>0</v>
      </c>
      <c r="C68" s="181">
        <f>'1.3.2.3'!C68</f>
        <v>0</v>
      </c>
      <c r="D68" s="182">
        <f>'1.3.2.3'!G68</f>
        <v>0</v>
      </c>
      <c r="E68" s="99">
        <f>'1.3.2.3'!H68</f>
        <v>0</v>
      </c>
      <c r="F68" s="100">
        <f>'1.3.2.3'!H68*'1.3.2.3'!F68</f>
        <v>0</v>
      </c>
      <c r="G68" s="183">
        <f>'1.3.2.3'!K68</f>
        <v>0</v>
      </c>
      <c r="H68" s="118">
        <f t="shared" si="0"/>
        <v>0</v>
      </c>
      <c r="K68" s="147">
        <v>0.44</v>
      </c>
      <c r="L68" s="147">
        <v>0.4</v>
      </c>
      <c r="M68" s="147">
        <v>0.56000000000000005</v>
      </c>
      <c r="N68" s="147">
        <v>0.53</v>
      </c>
      <c r="O68" s="147">
        <v>0.64</v>
      </c>
      <c r="P68" s="147">
        <v>0.56999999999999995</v>
      </c>
      <c r="Q68" s="174">
        <f t="shared" si="3"/>
        <v>0</v>
      </c>
      <c r="R68" s="174">
        <f t="shared" si="4"/>
        <v>0</v>
      </c>
    </row>
    <row r="69" spans="1:18" x14ac:dyDescent="0.25">
      <c r="A69" s="90">
        <v>69</v>
      </c>
      <c r="B69" s="180">
        <f>'1.3.2.3'!B69</f>
        <v>0</v>
      </c>
      <c r="C69" s="181">
        <f>'1.3.2.3'!C69</f>
        <v>0</v>
      </c>
      <c r="D69" s="182">
        <f>'1.3.2.3'!G69</f>
        <v>0</v>
      </c>
      <c r="E69" s="99">
        <f>'1.3.2.3'!H69</f>
        <v>0</v>
      </c>
      <c r="F69" s="100">
        <f>'1.3.2.3'!H69*'1.3.2.3'!F69</f>
        <v>0</v>
      </c>
      <c r="G69" s="183">
        <f>'1.3.2.3'!K69</f>
        <v>0</v>
      </c>
      <c r="H69" s="118">
        <f t="shared" si="0"/>
        <v>0</v>
      </c>
      <c r="K69" s="147">
        <v>0.44</v>
      </c>
      <c r="L69" s="147">
        <v>0.4</v>
      </c>
      <c r="M69" s="147">
        <v>0.56000000000000005</v>
      </c>
      <c r="N69" s="147">
        <v>0.53</v>
      </c>
      <c r="O69" s="147">
        <v>0.64</v>
      </c>
      <c r="P69" s="147">
        <v>0.56999999999999995</v>
      </c>
      <c r="Q69" s="174">
        <f t="shared" si="3"/>
        <v>0</v>
      </c>
      <c r="R69" s="174">
        <f t="shared" si="4"/>
        <v>0</v>
      </c>
    </row>
    <row r="70" spans="1:18" x14ac:dyDescent="0.25">
      <c r="A70" s="90">
        <v>70</v>
      </c>
      <c r="B70" s="180">
        <f>'1.3.2.3'!B70</f>
        <v>0</v>
      </c>
      <c r="C70" s="181">
        <f>'1.3.2.3'!C70</f>
        <v>0</v>
      </c>
      <c r="D70" s="182">
        <f>'1.3.2.3'!G70</f>
        <v>0</v>
      </c>
      <c r="E70" s="99">
        <f>'1.3.2.3'!H70</f>
        <v>0</v>
      </c>
      <c r="F70" s="100">
        <f>'1.3.2.3'!H70*'1.3.2.3'!F70</f>
        <v>0</v>
      </c>
      <c r="G70" s="183">
        <f>'1.3.2.3'!K70</f>
        <v>0</v>
      </c>
      <c r="H70" s="118">
        <f t="shared" si="0"/>
        <v>0</v>
      </c>
      <c r="K70" s="147">
        <v>0.44</v>
      </c>
      <c r="L70" s="147">
        <v>0.4</v>
      </c>
      <c r="M70" s="147">
        <v>0.56000000000000005</v>
      </c>
      <c r="N70" s="147">
        <v>0.53</v>
      </c>
      <c r="O70" s="147">
        <v>0.64</v>
      </c>
      <c r="P70" s="147">
        <v>0.56999999999999995</v>
      </c>
      <c r="Q70" s="174">
        <f t="shared" si="3"/>
        <v>0</v>
      </c>
      <c r="R70" s="174">
        <f t="shared" si="4"/>
        <v>0</v>
      </c>
    </row>
    <row r="71" spans="1:18" x14ac:dyDescent="0.25">
      <c r="A71" s="90">
        <v>71</v>
      </c>
      <c r="B71" s="180">
        <f>'1.3.2.3'!B71</f>
        <v>0</v>
      </c>
      <c r="C71" s="181">
        <f>'1.3.2.3'!C71</f>
        <v>0</v>
      </c>
      <c r="D71" s="182">
        <f>'1.3.2.3'!G71</f>
        <v>0</v>
      </c>
      <c r="E71" s="99">
        <f>'1.3.2.3'!H71</f>
        <v>0</v>
      </c>
      <c r="F71" s="100">
        <f>'1.3.2.3'!H71*'1.3.2.3'!F71</f>
        <v>0</v>
      </c>
      <c r="G71" s="183">
        <f>'1.3.2.3'!K71</f>
        <v>0</v>
      </c>
      <c r="H71" s="118">
        <f t="shared" ref="H71:H100" si="5">IF(AND(D71="trocken aufgestellt",E71&lt;5),K70,IF(AND(D71="trocken aufgestellt",E71&gt;50),O70,IF(AND(D71="nass aufgestellt",E71&lt;5),L70,IF(AND(D71="nass aufgestellt",E71&gt;50),P70,IF(AND(D71="nass aufgestellt",5&gt;E71&lt;50),N70,IF(G71=0,0,M70))))))</f>
        <v>0</v>
      </c>
      <c r="K71" s="147">
        <v>0.44</v>
      </c>
      <c r="L71" s="147">
        <v>0.4</v>
      </c>
      <c r="M71" s="147">
        <v>0.56000000000000005</v>
      </c>
      <c r="N71" s="147">
        <v>0.53</v>
      </c>
      <c r="O71" s="147">
        <v>0.64</v>
      </c>
      <c r="P71" s="147">
        <v>0.56999999999999995</v>
      </c>
      <c r="Q71" s="174">
        <f t="shared" si="3"/>
        <v>0</v>
      </c>
      <c r="R71" s="174">
        <f t="shared" si="4"/>
        <v>0</v>
      </c>
    </row>
    <row r="72" spans="1:18" x14ac:dyDescent="0.25">
      <c r="A72" s="90">
        <v>72</v>
      </c>
      <c r="B72" s="180">
        <f>'1.3.2.3'!B72</f>
        <v>0</v>
      </c>
      <c r="C72" s="181">
        <f>'1.3.2.3'!C72</f>
        <v>0</v>
      </c>
      <c r="D72" s="182">
        <f>'1.3.2.3'!G72</f>
        <v>0</v>
      </c>
      <c r="E72" s="99">
        <f>'1.3.2.3'!H72</f>
        <v>0</v>
      </c>
      <c r="F72" s="100">
        <f>'1.3.2.3'!H72*'1.3.2.3'!F72</f>
        <v>0</v>
      </c>
      <c r="G72" s="183">
        <f>'1.3.2.3'!K72</f>
        <v>0</v>
      </c>
      <c r="H72" s="118">
        <f t="shared" si="5"/>
        <v>0</v>
      </c>
      <c r="K72" s="147">
        <v>0.44</v>
      </c>
      <c r="L72" s="147">
        <v>0.4</v>
      </c>
      <c r="M72" s="147">
        <v>0.56000000000000005</v>
      </c>
      <c r="N72" s="147">
        <v>0.53</v>
      </c>
      <c r="O72" s="147">
        <v>0.64</v>
      </c>
      <c r="P72" s="147">
        <v>0.56999999999999995</v>
      </c>
      <c r="Q72" s="174">
        <f t="shared" si="3"/>
        <v>0</v>
      </c>
      <c r="R72" s="174">
        <f t="shared" si="4"/>
        <v>0</v>
      </c>
    </row>
    <row r="73" spans="1:18" x14ac:dyDescent="0.25">
      <c r="A73" s="90">
        <v>73</v>
      </c>
      <c r="B73" s="180">
        <f>'1.3.2.3'!B73</f>
        <v>0</v>
      </c>
      <c r="C73" s="181">
        <f>'1.3.2.3'!C73</f>
        <v>0</v>
      </c>
      <c r="D73" s="182">
        <f>'1.3.2.3'!G73</f>
        <v>0</v>
      </c>
      <c r="E73" s="99">
        <f>'1.3.2.3'!H73</f>
        <v>0</v>
      </c>
      <c r="F73" s="100">
        <f>'1.3.2.3'!H73*'1.3.2.3'!F73</f>
        <v>0</v>
      </c>
      <c r="G73" s="183">
        <f>'1.3.2.3'!K73</f>
        <v>0</v>
      </c>
      <c r="H73" s="118">
        <f t="shared" si="5"/>
        <v>0</v>
      </c>
      <c r="K73" s="147">
        <v>0.44</v>
      </c>
      <c r="L73" s="147">
        <v>0.4</v>
      </c>
      <c r="M73" s="147">
        <v>0.56000000000000005</v>
      </c>
      <c r="N73" s="147">
        <v>0.53</v>
      </c>
      <c r="O73" s="147">
        <v>0.64</v>
      </c>
      <c r="P73" s="147">
        <v>0.56999999999999995</v>
      </c>
      <c r="Q73" s="174">
        <f t="shared" si="3"/>
        <v>0</v>
      </c>
      <c r="R73" s="174">
        <f t="shared" si="4"/>
        <v>0</v>
      </c>
    </row>
    <row r="74" spans="1:18" x14ac:dyDescent="0.25">
      <c r="A74" s="90">
        <v>74</v>
      </c>
      <c r="B74" s="180">
        <f>'1.3.2.3'!B74</f>
        <v>0</v>
      </c>
      <c r="C74" s="181">
        <f>'1.3.2.3'!C74</f>
        <v>0</v>
      </c>
      <c r="D74" s="182">
        <f>'1.3.2.3'!G74</f>
        <v>0</v>
      </c>
      <c r="E74" s="99">
        <f>'1.3.2.3'!H74</f>
        <v>0</v>
      </c>
      <c r="F74" s="100">
        <f>'1.3.2.3'!H74*'1.3.2.3'!F74</f>
        <v>0</v>
      </c>
      <c r="G74" s="183">
        <f>'1.3.2.3'!K74</f>
        <v>0</v>
      </c>
      <c r="H74" s="118">
        <f t="shared" si="5"/>
        <v>0</v>
      </c>
      <c r="K74" s="147">
        <v>0.44</v>
      </c>
      <c r="L74" s="147">
        <v>0.4</v>
      </c>
      <c r="M74" s="147">
        <v>0.56000000000000005</v>
      </c>
      <c r="N74" s="147">
        <v>0.53</v>
      </c>
      <c r="O74" s="147">
        <v>0.64</v>
      </c>
      <c r="P74" s="147">
        <v>0.56999999999999995</v>
      </c>
      <c r="Q74" s="174">
        <f t="shared" si="3"/>
        <v>0</v>
      </c>
      <c r="R74" s="174">
        <f t="shared" si="4"/>
        <v>0</v>
      </c>
    </row>
    <row r="75" spans="1:18" x14ac:dyDescent="0.25">
      <c r="A75" s="90">
        <v>75</v>
      </c>
      <c r="B75" s="180">
        <f>'1.3.2.3'!B75</f>
        <v>0</v>
      </c>
      <c r="C75" s="181">
        <f>'1.3.2.3'!C75</f>
        <v>0</v>
      </c>
      <c r="D75" s="182">
        <f>'1.3.2.3'!G75</f>
        <v>0</v>
      </c>
      <c r="E75" s="99">
        <f>'1.3.2.3'!H75</f>
        <v>0</v>
      </c>
      <c r="F75" s="100">
        <f>'1.3.2.3'!H75*'1.3.2.3'!F75</f>
        <v>0</v>
      </c>
      <c r="G75" s="183">
        <f>'1.3.2.3'!K75</f>
        <v>0</v>
      </c>
      <c r="H75" s="118">
        <f t="shared" si="5"/>
        <v>0</v>
      </c>
      <c r="K75" s="147">
        <v>0.44</v>
      </c>
      <c r="L75" s="147">
        <v>0.4</v>
      </c>
      <c r="M75" s="147">
        <v>0.56000000000000005</v>
      </c>
      <c r="N75" s="147">
        <v>0.53</v>
      </c>
      <c r="O75" s="147">
        <v>0.64</v>
      </c>
      <c r="P75" s="147">
        <v>0.56999999999999995</v>
      </c>
      <c r="Q75" s="174">
        <f t="shared" si="3"/>
        <v>0</v>
      </c>
      <c r="R75" s="174">
        <f t="shared" si="4"/>
        <v>0</v>
      </c>
    </row>
    <row r="76" spans="1:18" x14ac:dyDescent="0.25">
      <c r="A76" s="90">
        <v>76</v>
      </c>
      <c r="B76" s="180">
        <f>'1.3.2.3'!B76</f>
        <v>0</v>
      </c>
      <c r="C76" s="181">
        <f>'1.3.2.3'!C76</f>
        <v>0</v>
      </c>
      <c r="D76" s="182">
        <f>'1.3.2.3'!G76</f>
        <v>0</v>
      </c>
      <c r="E76" s="99">
        <f>'1.3.2.3'!H76</f>
        <v>0</v>
      </c>
      <c r="F76" s="100">
        <f>'1.3.2.3'!H76*'1.3.2.3'!F76</f>
        <v>0</v>
      </c>
      <c r="G76" s="183">
        <f>'1.3.2.3'!K76</f>
        <v>0</v>
      </c>
      <c r="H76" s="118">
        <f t="shared" si="5"/>
        <v>0</v>
      </c>
      <c r="K76" s="147">
        <v>0.44</v>
      </c>
      <c r="L76" s="147">
        <v>0.4</v>
      </c>
      <c r="M76" s="147">
        <v>0.56000000000000005</v>
      </c>
      <c r="N76" s="147">
        <v>0.53</v>
      </c>
      <c r="O76" s="147">
        <v>0.64</v>
      </c>
      <c r="P76" s="147">
        <v>0.56999999999999995</v>
      </c>
      <c r="Q76" s="174">
        <f t="shared" si="3"/>
        <v>0</v>
      </c>
      <c r="R76" s="174">
        <f t="shared" si="4"/>
        <v>0</v>
      </c>
    </row>
    <row r="77" spans="1:18" x14ac:dyDescent="0.25">
      <c r="A77" s="90">
        <v>77</v>
      </c>
      <c r="B77" s="180">
        <f>'1.3.2.3'!B77</f>
        <v>0</v>
      </c>
      <c r="C77" s="181">
        <f>'1.3.2.3'!C77</f>
        <v>0</v>
      </c>
      <c r="D77" s="182">
        <f>'1.3.2.3'!G77</f>
        <v>0</v>
      </c>
      <c r="E77" s="99">
        <f>'1.3.2.3'!H77</f>
        <v>0</v>
      </c>
      <c r="F77" s="100">
        <f>'1.3.2.3'!H77*'1.3.2.3'!F77</f>
        <v>0</v>
      </c>
      <c r="G77" s="183">
        <f>'1.3.2.3'!K77</f>
        <v>0</v>
      </c>
      <c r="H77" s="118">
        <f t="shared" si="5"/>
        <v>0</v>
      </c>
      <c r="K77" s="147">
        <v>0.44</v>
      </c>
      <c r="L77" s="147">
        <v>0.4</v>
      </c>
      <c r="M77" s="147">
        <v>0.56000000000000005</v>
      </c>
      <c r="N77" s="147">
        <v>0.53</v>
      </c>
      <c r="O77" s="147">
        <v>0.64</v>
      </c>
      <c r="P77" s="147">
        <v>0.56999999999999995</v>
      </c>
      <c r="Q77" s="174">
        <f t="shared" si="3"/>
        <v>0</v>
      </c>
      <c r="R77" s="174">
        <f t="shared" si="4"/>
        <v>0</v>
      </c>
    </row>
    <row r="78" spans="1:18" x14ac:dyDescent="0.25">
      <c r="A78" s="90">
        <v>78</v>
      </c>
      <c r="B78" s="180">
        <f>'1.3.2.3'!B78</f>
        <v>0</v>
      </c>
      <c r="C78" s="181">
        <f>'1.3.2.3'!C78</f>
        <v>0</v>
      </c>
      <c r="D78" s="182">
        <f>'1.3.2.3'!G78</f>
        <v>0</v>
      </c>
      <c r="E78" s="99">
        <f>'1.3.2.3'!H78</f>
        <v>0</v>
      </c>
      <c r="F78" s="100">
        <f>'1.3.2.3'!H78*'1.3.2.3'!F78</f>
        <v>0</v>
      </c>
      <c r="G78" s="183">
        <f>'1.3.2.3'!K78</f>
        <v>0</v>
      </c>
      <c r="H78" s="118">
        <f t="shared" si="5"/>
        <v>0</v>
      </c>
      <c r="K78" s="147">
        <v>0.44</v>
      </c>
      <c r="L78" s="147">
        <v>0.4</v>
      </c>
      <c r="M78" s="147">
        <v>0.56000000000000005</v>
      </c>
      <c r="N78" s="147">
        <v>0.53</v>
      </c>
      <c r="O78" s="147">
        <v>0.64</v>
      </c>
      <c r="P78" s="147">
        <v>0.56999999999999995</v>
      </c>
      <c r="Q78" s="174">
        <f t="shared" si="3"/>
        <v>0</v>
      </c>
      <c r="R78" s="174">
        <f t="shared" si="4"/>
        <v>0</v>
      </c>
    </row>
    <row r="79" spans="1:18" x14ac:dyDescent="0.25">
      <c r="A79" s="90">
        <v>79</v>
      </c>
      <c r="B79" s="180">
        <f>'1.3.2.3'!B79</f>
        <v>0</v>
      </c>
      <c r="C79" s="181">
        <f>'1.3.2.3'!C79</f>
        <v>0</v>
      </c>
      <c r="D79" s="182">
        <f>'1.3.2.3'!G79</f>
        <v>0</v>
      </c>
      <c r="E79" s="99">
        <f>'1.3.2.3'!H79</f>
        <v>0</v>
      </c>
      <c r="F79" s="100">
        <f>'1.3.2.3'!H79*'1.3.2.3'!F79</f>
        <v>0</v>
      </c>
      <c r="G79" s="183">
        <f>'1.3.2.3'!K79</f>
        <v>0</v>
      </c>
      <c r="H79" s="118">
        <f t="shared" si="5"/>
        <v>0</v>
      </c>
      <c r="K79" s="147">
        <v>0.44</v>
      </c>
      <c r="L79" s="147">
        <v>0.4</v>
      </c>
      <c r="M79" s="147">
        <v>0.56000000000000005</v>
      </c>
      <c r="N79" s="147">
        <v>0.53</v>
      </c>
      <c r="O79" s="147">
        <v>0.64</v>
      </c>
      <c r="P79" s="147">
        <v>0.56999999999999995</v>
      </c>
      <c r="Q79" s="174">
        <f t="shared" si="3"/>
        <v>0</v>
      </c>
      <c r="R79" s="174">
        <f t="shared" si="4"/>
        <v>0</v>
      </c>
    </row>
    <row r="80" spans="1:18" x14ac:dyDescent="0.25">
      <c r="A80" s="90">
        <v>80</v>
      </c>
      <c r="B80" s="180">
        <f>'1.3.2.3'!B80</f>
        <v>0</v>
      </c>
      <c r="C80" s="181">
        <f>'1.3.2.3'!C80</f>
        <v>0</v>
      </c>
      <c r="D80" s="182">
        <f>'1.3.2.3'!G80</f>
        <v>0</v>
      </c>
      <c r="E80" s="99">
        <f>'1.3.2.3'!H80</f>
        <v>0</v>
      </c>
      <c r="F80" s="100">
        <f>'1.3.2.3'!H80*'1.3.2.3'!F80</f>
        <v>0</v>
      </c>
      <c r="G80" s="183">
        <f>'1.3.2.3'!K80</f>
        <v>0</v>
      </c>
      <c r="H80" s="118">
        <f t="shared" si="5"/>
        <v>0</v>
      </c>
      <c r="K80" s="147">
        <v>0.44</v>
      </c>
      <c r="L80" s="147">
        <v>0.4</v>
      </c>
      <c r="M80" s="147">
        <v>0.56000000000000005</v>
      </c>
      <c r="N80" s="147">
        <v>0.53</v>
      </c>
      <c r="O80" s="147">
        <v>0.64</v>
      </c>
      <c r="P80" s="147">
        <v>0.56999999999999995</v>
      </c>
      <c r="Q80" s="174">
        <f t="shared" si="3"/>
        <v>0</v>
      </c>
      <c r="R80" s="174">
        <f t="shared" si="4"/>
        <v>0</v>
      </c>
    </row>
    <row r="81" spans="1:18" x14ac:dyDescent="0.25">
      <c r="A81" s="90">
        <v>81</v>
      </c>
      <c r="B81" s="180">
        <f>'1.3.2.3'!B81</f>
        <v>0</v>
      </c>
      <c r="C81" s="181">
        <f>'1.3.2.3'!C81</f>
        <v>0</v>
      </c>
      <c r="D81" s="182">
        <f>'1.3.2.3'!G81</f>
        <v>0</v>
      </c>
      <c r="E81" s="99">
        <f>'1.3.2.3'!H81</f>
        <v>0</v>
      </c>
      <c r="F81" s="100">
        <f>'1.3.2.3'!H81*'1.3.2.3'!F81</f>
        <v>0</v>
      </c>
      <c r="G81" s="183">
        <f>'1.3.2.3'!K81</f>
        <v>0</v>
      </c>
      <c r="H81" s="118">
        <f t="shared" si="5"/>
        <v>0</v>
      </c>
      <c r="K81" s="147">
        <v>0.44</v>
      </c>
      <c r="L81" s="147">
        <v>0.4</v>
      </c>
      <c r="M81" s="147">
        <v>0.56000000000000005</v>
      </c>
      <c r="N81" s="147">
        <v>0.53</v>
      </c>
      <c r="O81" s="147">
        <v>0.64</v>
      </c>
      <c r="P81" s="147">
        <v>0.56999999999999995</v>
      </c>
      <c r="Q81" s="174">
        <f t="shared" si="3"/>
        <v>0</v>
      </c>
      <c r="R81" s="174">
        <f t="shared" si="4"/>
        <v>0</v>
      </c>
    </row>
    <row r="82" spans="1:18" x14ac:dyDescent="0.25">
      <c r="A82" s="90">
        <v>82</v>
      </c>
      <c r="B82" s="180">
        <f>'1.3.2.3'!B82</f>
        <v>0</v>
      </c>
      <c r="C82" s="181">
        <f>'1.3.2.3'!C82</f>
        <v>0</v>
      </c>
      <c r="D82" s="182">
        <f>'1.3.2.3'!G82</f>
        <v>0</v>
      </c>
      <c r="E82" s="99">
        <f>'1.3.2.3'!H82</f>
        <v>0</v>
      </c>
      <c r="F82" s="100">
        <f>'1.3.2.3'!H82*'1.3.2.3'!F82</f>
        <v>0</v>
      </c>
      <c r="G82" s="183">
        <f>'1.3.2.3'!K82</f>
        <v>0</v>
      </c>
      <c r="H82" s="118">
        <f t="shared" si="5"/>
        <v>0</v>
      </c>
      <c r="K82" s="147">
        <v>0.44</v>
      </c>
      <c r="L82" s="147">
        <v>0.4</v>
      </c>
      <c r="M82" s="147">
        <v>0.56000000000000005</v>
      </c>
      <c r="N82" s="147">
        <v>0.53</v>
      </c>
      <c r="O82" s="147">
        <v>0.64</v>
      </c>
      <c r="P82" s="147">
        <v>0.56999999999999995</v>
      </c>
      <c r="Q82" s="174">
        <f t="shared" si="3"/>
        <v>0</v>
      </c>
      <c r="R82" s="174">
        <f t="shared" si="4"/>
        <v>0</v>
      </c>
    </row>
    <row r="83" spans="1:18" x14ac:dyDescent="0.25">
      <c r="A83" s="90">
        <v>83</v>
      </c>
      <c r="B83" s="180">
        <f>'1.3.2.3'!B83</f>
        <v>0</v>
      </c>
      <c r="C83" s="181">
        <f>'1.3.2.3'!C83</f>
        <v>0</v>
      </c>
      <c r="D83" s="182">
        <f>'1.3.2.3'!G83</f>
        <v>0</v>
      </c>
      <c r="E83" s="99">
        <f>'1.3.2.3'!H83</f>
        <v>0</v>
      </c>
      <c r="F83" s="100">
        <f>'1.3.2.3'!H83*'1.3.2.3'!F83</f>
        <v>0</v>
      </c>
      <c r="G83" s="183">
        <f>'1.3.2.3'!K83</f>
        <v>0</v>
      </c>
      <c r="H83" s="118">
        <f t="shared" si="5"/>
        <v>0</v>
      </c>
      <c r="K83" s="147">
        <v>0.44</v>
      </c>
      <c r="L83" s="147">
        <v>0.4</v>
      </c>
      <c r="M83" s="147">
        <v>0.56000000000000005</v>
      </c>
      <c r="N83" s="147">
        <v>0.53</v>
      </c>
      <c r="O83" s="147">
        <v>0.64</v>
      </c>
      <c r="P83" s="147">
        <v>0.56999999999999995</v>
      </c>
      <c r="Q83" s="174">
        <f t="shared" si="3"/>
        <v>0</v>
      </c>
      <c r="R83" s="174">
        <f t="shared" si="4"/>
        <v>0</v>
      </c>
    </row>
    <row r="84" spans="1:18" x14ac:dyDescent="0.25">
      <c r="A84" s="90">
        <v>84</v>
      </c>
      <c r="B84" s="180">
        <f>'1.3.2.3'!B84</f>
        <v>0</v>
      </c>
      <c r="C84" s="181">
        <f>'1.3.2.3'!C84</f>
        <v>0</v>
      </c>
      <c r="D84" s="182">
        <f>'1.3.2.3'!G84</f>
        <v>0</v>
      </c>
      <c r="E84" s="99">
        <f>'1.3.2.3'!H84</f>
        <v>0</v>
      </c>
      <c r="F84" s="100">
        <f>'1.3.2.3'!H84*'1.3.2.3'!F84</f>
        <v>0</v>
      </c>
      <c r="G84" s="183">
        <f>'1.3.2.3'!K84</f>
        <v>0</v>
      </c>
      <c r="H84" s="118">
        <f t="shared" si="5"/>
        <v>0</v>
      </c>
      <c r="K84" s="147">
        <v>0.44</v>
      </c>
      <c r="L84" s="147">
        <v>0.4</v>
      </c>
      <c r="M84" s="147">
        <v>0.56000000000000005</v>
      </c>
      <c r="N84" s="147">
        <v>0.53</v>
      </c>
      <c r="O84" s="147">
        <v>0.64</v>
      </c>
      <c r="P84" s="147">
        <v>0.56999999999999995</v>
      </c>
      <c r="Q84" s="174">
        <f t="shared" ref="Q84:Q100" si="6">F84*G84</f>
        <v>0</v>
      </c>
      <c r="R84" s="174">
        <f t="shared" ref="R84:R100" si="7">H84*F84</f>
        <v>0</v>
      </c>
    </row>
    <row r="85" spans="1:18" x14ac:dyDescent="0.25">
      <c r="A85" s="90">
        <v>85</v>
      </c>
      <c r="B85" s="180">
        <f>'1.3.2.3'!B85</f>
        <v>0</v>
      </c>
      <c r="C85" s="181">
        <f>'1.3.2.3'!C85</f>
        <v>0</v>
      </c>
      <c r="D85" s="182">
        <f>'1.3.2.3'!G85</f>
        <v>0</v>
      </c>
      <c r="E85" s="99">
        <f>'1.3.2.3'!H85</f>
        <v>0</v>
      </c>
      <c r="F85" s="100">
        <f>'1.3.2.3'!H85*'1.3.2.3'!F85</f>
        <v>0</v>
      </c>
      <c r="G85" s="183">
        <f>'1.3.2.3'!K85</f>
        <v>0</v>
      </c>
      <c r="H85" s="118">
        <f t="shared" si="5"/>
        <v>0</v>
      </c>
      <c r="K85" s="147">
        <v>0.44</v>
      </c>
      <c r="L85" s="147">
        <v>0.4</v>
      </c>
      <c r="M85" s="147">
        <v>0.56000000000000005</v>
      </c>
      <c r="N85" s="147">
        <v>0.53</v>
      </c>
      <c r="O85" s="147">
        <v>0.64</v>
      </c>
      <c r="P85" s="147">
        <v>0.56999999999999995</v>
      </c>
      <c r="Q85" s="174">
        <f t="shared" si="6"/>
        <v>0</v>
      </c>
      <c r="R85" s="174">
        <f t="shared" si="7"/>
        <v>0</v>
      </c>
    </row>
    <row r="86" spans="1:18" x14ac:dyDescent="0.25">
      <c r="A86" s="90">
        <v>86</v>
      </c>
      <c r="B86" s="180">
        <f>'1.3.2.3'!B86</f>
        <v>0</v>
      </c>
      <c r="C86" s="181">
        <f>'1.3.2.3'!C86</f>
        <v>0</v>
      </c>
      <c r="D86" s="182">
        <f>'1.3.2.3'!G86</f>
        <v>0</v>
      </c>
      <c r="E86" s="99">
        <f>'1.3.2.3'!H86</f>
        <v>0</v>
      </c>
      <c r="F86" s="100">
        <f>'1.3.2.3'!H86*'1.3.2.3'!F86</f>
        <v>0</v>
      </c>
      <c r="G86" s="183">
        <f>'1.3.2.3'!K86</f>
        <v>0</v>
      </c>
      <c r="H86" s="118">
        <f t="shared" si="5"/>
        <v>0</v>
      </c>
      <c r="K86" s="147">
        <v>0.44</v>
      </c>
      <c r="L86" s="147">
        <v>0.4</v>
      </c>
      <c r="M86" s="147">
        <v>0.56000000000000005</v>
      </c>
      <c r="N86" s="147">
        <v>0.53</v>
      </c>
      <c r="O86" s="147">
        <v>0.64</v>
      </c>
      <c r="P86" s="147">
        <v>0.56999999999999995</v>
      </c>
      <c r="Q86" s="174">
        <f t="shared" si="6"/>
        <v>0</v>
      </c>
      <c r="R86" s="174">
        <f t="shared" si="7"/>
        <v>0</v>
      </c>
    </row>
    <row r="87" spans="1:18" x14ac:dyDescent="0.25">
      <c r="A87" s="90">
        <v>87</v>
      </c>
      <c r="B87" s="180">
        <f>'1.3.2.3'!B87</f>
        <v>0</v>
      </c>
      <c r="C87" s="181">
        <f>'1.3.2.3'!C87</f>
        <v>0</v>
      </c>
      <c r="D87" s="182">
        <f>'1.3.2.3'!G87</f>
        <v>0</v>
      </c>
      <c r="E87" s="99">
        <f>'1.3.2.3'!H87</f>
        <v>0</v>
      </c>
      <c r="F87" s="100">
        <f>'1.3.2.3'!H87*'1.3.2.3'!F87</f>
        <v>0</v>
      </c>
      <c r="G87" s="183">
        <f>'1.3.2.3'!K87</f>
        <v>0</v>
      </c>
      <c r="H87" s="118">
        <f t="shared" si="5"/>
        <v>0</v>
      </c>
      <c r="K87" s="147">
        <v>0.44</v>
      </c>
      <c r="L87" s="147">
        <v>0.4</v>
      </c>
      <c r="M87" s="147">
        <v>0.56000000000000005</v>
      </c>
      <c r="N87" s="147">
        <v>0.53</v>
      </c>
      <c r="O87" s="147">
        <v>0.64</v>
      </c>
      <c r="P87" s="147">
        <v>0.56999999999999995</v>
      </c>
      <c r="Q87" s="174">
        <f t="shared" si="6"/>
        <v>0</v>
      </c>
      <c r="R87" s="174">
        <f t="shared" si="7"/>
        <v>0</v>
      </c>
    </row>
    <row r="88" spans="1:18" x14ac:dyDescent="0.25">
      <c r="A88" s="90">
        <v>88</v>
      </c>
      <c r="B88" s="180">
        <f>'1.3.2.3'!B88</f>
        <v>0</v>
      </c>
      <c r="C88" s="181">
        <f>'1.3.2.3'!C88</f>
        <v>0</v>
      </c>
      <c r="D88" s="182">
        <f>'1.3.2.3'!G88</f>
        <v>0</v>
      </c>
      <c r="E88" s="99">
        <f>'1.3.2.3'!H88</f>
        <v>0</v>
      </c>
      <c r="F88" s="100">
        <f>'1.3.2.3'!H88*'1.3.2.3'!F88</f>
        <v>0</v>
      </c>
      <c r="G88" s="183">
        <f>'1.3.2.3'!K88</f>
        <v>0</v>
      </c>
      <c r="H88" s="118">
        <f t="shared" si="5"/>
        <v>0</v>
      </c>
      <c r="K88" s="147">
        <v>0.44</v>
      </c>
      <c r="L88" s="147">
        <v>0.4</v>
      </c>
      <c r="M88" s="147">
        <v>0.56000000000000005</v>
      </c>
      <c r="N88" s="147">
        <v>0.53</v>
      </c>
      <c r="O88" s="147">
        <v>0.64</v>
      </c>
      <c r="P88" s="147">
        <v>0.56999999999999995</v>
      </c>
      <c r="Q88" s="174">
        <f t="shared" si="6"/>
        <v>0</v>
      </c>
      <c r="R88" s="174">
        <f t="shared" si="7"/>
        <v>0</v>
      </c>
    </row>
    <row r="89" spans="1:18" x14ac:dyDescent="0.25">
      <c r="A89" s="90">
        <v>89</v>
      </c>
      <c r="B89" s="180">
        <f>'1.3.2.3'!B89</f>
        <v>0</v>
      </c>
      <c r="C89" s="181">
        <f>'1.3.2.3'!C89</f>
        <v>0</v>
      </c>
      <c r="D89" s="182">
        <f>'1.3.2.3'!G89</f>
        <v>0</v>
      </c>
      <c r="E89" s="99">
        <f>'1.3.2.3'!H89</f>
        <v>0</v>
      </c>
      <c r="F89" s="100">
        <f>'1.3.2.3'!H89*'1.3.2.3'!F89</f>
        <v>0</v>
      </c>
      <c r="G89" s="183">
        <f>'1.3.2.3'!K89</f>
        <v>0</v>
      </c>
      <c r="H89" s="118">
        <f t="shared" si="5"/>
        <v>0</v>
      </c>
      <c r="K89" s="147">
        <v>0.44</v>
      </c>
      <c r="L89" s="147">
        <v>0.4</v>
      </c>
      <c r="M89" s="147">
        <v>0.56000000000000005</v>
      </c>
      <c r="N89" s="147">
        <v>0.53</v>
      </c>
      <c r="O89" s="147">
        <v>0.64</v>
      </c>
      <c r="P89" s="147">
        <v>0.56999999999999995</v>
      </c>
      <c r="Q89" s="174">
        <f t="shared" si="6"/>
        <v>0</v>
      </c>
      <c r="R89" s="174">
        <f t="shared" si="7"/>
        <v>0</v>
      </c>
    </row>
    <row r="90" spans="1:18" x14ac:dyDescent="0.25">
      <c r="A90" s="90">
        <v>90</v>
      </c>
      <c r="B90" s="180">
        <f>'1.3.2.3'!B90</f>
        <v>0</v>
      </c>
      <c r="C90" s="181">
        <f>'1.3.2.3'!C90</f>
        <v>0</v>
      </c>
      <c r="D90" s="182">
        <f>'1.3.2.3'!G90</f>
        <v>0</v>
      </c>
      <c r="E90" s="99">
        <f>'1.3.2.3'!H90</f>
        <v>0</v>
      </c>
      <c r="F90" s="100">
        <f>'1.3.2.3'!H90*'1.3.2.3'!F90</f>
        <v>0</v>
      </c>
      <c r="G90" s="183">
        <f>'1.3.2.3'!K90</f>
        <v>0</v>
      </c>
      <c r="H90" s="118">
        <f t="shared" si="5"/>
        <v>0</v>
      </c>
      <c r="K90" s="147">
        <v>0.44</v>
      </c>
      <c r="L90" s="147">
        <v>0.4</v>
      </c>
      <c r="M90" s="147">
        <v>0.56000000000000005</v>
      </c>
      <c r="N90" s="147">
        <v>0.53</v>
      </c>
      <c r="O90" s="147">
        <v>0.64</v>
      </c>
      <c r="P90" s="147">
        <v>0.56999999999999995</v>
      </c>
      <c r="Q90" s="174">
        <f t="shared" si="6"/>
        <v>0</v>
      </c>
      <c r="R90" s="174">
        <f t="shared" si="7"/>
        <v>0</v>
      </c>
    </row>
    <row r="91" spans="1:18" x14ac:dyDescent="0.25">
      <c r="A91" s="90">
        <v>91</v>
      </c>
      <c r="B91" s="180">
        <f>'1.3.2.3'!B91</f>
        <v>0</v>
      </c>
      <c r="C91" s="181">
        <f>'1.3.2.3'!C91</f>
        <v>0</v>
      </c>
      <c r="D91" s="182">
        <f>'1.3.2.3'!G91</f>
        <v>0</v>
      </c>
      <c r="E91" s="99">
        <f>'1.3.2.3'!H91</f>
        <v>0</v>
      </c>
      <c r="F91" s="100">
        <f>'1.3.2.3'!H91*'1.3.2.3'!F91</f>
        <v>0</v>
      </c>
      <c r="G91" s="183">
        <f>'1.3.2.3'!K91</f>
        <v>0</v>
      </c>
      <c r="H91" s="118">
        <f t="shared" si="5"/>
        <v>0</v>
      </c>
      <c r="K91" s="147">
        <v>0.44</v>
      </c>
      <c r="L91" s="147">
        <v>0.4</v>
      </c>
      <c r="M91" s="147">
        <v>0.56000000000000005</v>
      </c>
      <c r="N91" s="147">
        <v>0.53</v>
      </c>
      <c r="O91" s="147">
        <v>0.64</v>
      </c>
      <c r="P91" s="147">
        <v>0.56999999999999995</v>
      </c>
      <c r="Q91" s="174">
        <f t="shared" si="6"/>
        <v>0</v>
      </c>
      <c r="R91" s="174">
        <f t="shared" si="7"/>
        <v>0</v>
      </c>
    </row>
    <row r="92" spans="1:18" x14ac:dyDescent="0.25">
      <c r="A92" s="90">
        <v>92</v>
      </c>
      <c r="B92" s="180">
        <f>'1.3.2.3'!B92</f>
        <v>0</v>
      </c>
      <c r="C92" s="181">
        <f>'1.3.2.3'!C92</f>
        <v>0</v>
      </c>
      <c r="D92" s="182">
        <f>'1.3.2.3'!G92</f>
        <v>0</v>
      </c>
      <c r="E92" s="99">
        <f>'1.3.2.3'!H92</f>
        <v>0</v>
      </c>
      <c r="F92" s="100">
        <f>'1.3.2.3'!H92*'1.3.2.3'!F92</f>
        <v>0</v>
      </c>
      <c r="G92" s="183">
        <f>'1.3.2.3'!K92</f>
        <v>0</v>
      </c>
      <c r="H92" s="118">
        <f t="shared" si="5"/>
        <v>0</v>
      </c>
      <c r="K92" s="147">
        <v>0.44</v>
      </c>
      <c r="L92" s="147">
        <v>0.4</v>
      </c>
      <c r="M92" s="147">
        <v>0.56000000000000005</v>
      </c>
      <c r="N92" s="147">
        <v>0.53</v>
      </c>
      <c r="O92" s="147">
        <v>0.64</v>
      </c>
      <c r="P92" s="147">
        <v>0.56999999999999995</v>
      </c>
      <c r="Q92" s="174">
        <f t="shared" si="6"/>
        <v>0</v>
      </c>
      <c r="R92" s="174">
        <f t="shared" si="7"/>
        <v>0</v>
      </c>
    </row>
    <row r="93" spans="1:18" x14ac:dyDescent="0.25">
      <c r="A93" s="90">
        <v>93</v>
      </c>
      <c r="B93" s="180">
        <f>'1.3.2.3'!B93</f>
        <v>0</v>
      </c>
      <c r="C93" s="181">
        <f>'1.3.2.3'!C93</f>
        <v>0</v>
      </c>
      <c r="D93" s="182">
        <f>'1.3.2.3'!G93</f>
        <v>0</v>
      </c>
      <c r="E93" s="99">
        <f>'1.3.2.3'!H93</f>
        <v>0</v>
      </c>
      <c r="F93" s="100">
        <f>'1.3.2.3'!H93*'1.3.2.3'!F93</f>
        <v>0</v>
      </c>
      <c r="G93" s="183">
        <f>'1.3.2.3'!K93</f>
        <v>0</v>
      </c>
      <c r="H93" s="118">
        <f t="shared" si="5"/>
        <v>0</v>
      </c>
      <c r="K93" s="147">
        <v>0.44</v>
      </c>
      <c r="L93" s="147">
        <v>0.4</v>
      </c>
      <c r="M93" s="147">
        <v>0.56000000000000005</v>
      </c>
      <c r="N93" s="147">
        <v>0.53</v>
      </c>
      <c r="O93" s="147">
        <v>0.64</v>
      </c>
      <c r="P93" s="147">
        <v>0.56999999999999995</v>
      </c>
      <c r="Q93" s="174">
        <f t="shared" si="6"/>
        <v>0</v>
      </c>
      <c r="R93" s="174">
        <f t="shared" si="7"/>
        <v>0</v>
      </c>
    </row>
    <row r="94" spans="1:18" x14ac:dyDescent="0.25">
      <c r="A94" s="90">
        <v>94</v>
      </c>
      <c r="B94" s="180">
        <f>'1.3.2.3'!B94</f>
        <v>0</v>
      </c>
      <c r="C94" s="181">
        <f>'1.3.2.3'!C94</f>
        <v>0</v>
      </c>
      <c r="D94" s="182">
        <f>'1.3.2.3'!G94</f>
        <v>0</v>
      </c>
      <c r="E94" s="99">
        <f>'1.3.2.3'!H94</f>
        <v>0</v>
      </c>
      <c r="F94" s="100">
        <f>'1.3.2.3'!H94*'1.3.2.3'!F94</f>
        <v>0</v>
      </c>
      <c r="G94" s="183">
        <f>'1.3.2.3'!K94</f>
        <v>0</v>
      </c>
      <c r="H94" s="118">
        <f t="shared" si="5"/>
        <v>0</v>
      </c>
      <c r="K94" s="147">
        <v>0.44</v>
      </c>
      <c r="L94" s="147">
        <v>0.4</v>
      </c>
      <c r="M94" s="147">
        <v>0.56000000000000005</v>
      </c>
      <c r="N94" s="147">
        <v>0.53</v>
      </c>
      <c r="O94" s="147">
        <v>0.64</v>
      </c>
      <c r="P94" s="147">
        <v>0.56999999999999995</v>
      </c>
      <c r="Q94" s="174">
        <f t="shared" si="6"/>
        <v>0</v>
      </c>
      <c r="R94" s="174">
        <f t="shared" si="7"/>
        <v>0</v>
      </c>
    </row>
    <row r="95" spans="1:18" x14ac:dyDescent="0.25">
      <c r="A95" s="90">
        <v>95</v>
      </c>
      <c r="B95" s="180">
        <f>'1.3.2.3'!B95</f>
        <v>0</v>
      </c>
      <c r="C95" s="181">
        <f>'1.3.2.3'!C95</f>
        <v>0</v>
      </c>
      <c r="D95" s="182">
        <f>'1.3.2.3'!G95</f>
        <v>0</v>
      </c>
      <c r="E95" s="99">
        <f>'1.3.2.3'!H95</f>
        <v>0</v>
      </c>
      <c r="F95" s="100">
        <f>'1.3.2.3'!H95*'1.3.2.3'!F95</f>
        <v>0</v>
      </c>
      <c r="G95" s="183">
        <f>'1.3.2.3'!K95</f>
        <v>0</v>
      </c>
      <c r="H95" s="118">
        <f t="shared" si="5"/>
        <v>0</v>
      </c>
      <c r="K95" s="147">
        <v>0.44</v>
      </c>
      <c r="L95" s="147">
        <v>0.4</v>
      </c>
      <c r="M95" s="147">
        <v>0.56000000000000005</v>
      </c>
      <c r="N95" s="147">
        <v>0.53</v>
      </c>
      <c r="O95" s="147">
        <v>0.64</v>
      </c>
      <c r="P95" s="147">
        <v>0.56999999999999995</v>
      </c>
      <c r="Q95" s="174">
        <f t="shared" si="6"/>
        <v>0</v>
      </c>
      <c r="R95" s="174">
        <f t="shared" si="7"/>
        <v>0</v>
      </c>
    </row>
    <row r="96" spans="1:18" x14ac:dyDescent="0.25">
      <c r="A96" s="90">
        <v>96</v>
      </c>
      <c r="B96" s="180">
        <f>'1.3.2.3'!B96</f>
        <v>0</v>
      </c>
      <c r="C96" s="181">
        <f>'1.3.2.3'!C96</f>
        <v>0</v>
      </c>
      <c r="D96" s="182">
        <f>'1.3.2.3'!G96</f>
        <v>0</v>
      </c>
      <c r="E96" s="99">
        <f>'1.3.2.3'!H96</f>
        <v>0</v>
      </c>
      <c r="F96" s="100">
        <f>'1.3.2.3'!H96*'1.3.2.3'!F96</f>
        <v>0</v>
      </c>
      <c r="G96" s="183">
        <f>'1.3.2.3'!K96</f>
        <v>0</v>
      </c>
      <c r="H96" s="118">
        <f t="shared" si="5"/>
        <v>0</v>
      </c>
      <c r="K96" s="147">
        <v>0.44</v>
      </c>
      <c r="L96" s="147">
        <v>0.4</v>
      </c>
      <c r="M96" s="147">
        <v>0.56000000000000005</v>
      </c>
      <c r="N96" s="147">
        <v>0.53</v>
      </c>
      <c r="O96" s="147">
        <v>0.64</v>
      </c>
      <c r="P96" s="147">
        <v>0.56999999999999995</v>
      </c>
      <c r="Q96" s="174">
        <f t="shared" si="6"/>
        <v>0</v>
      </c>
      <c r="R96" s="174">
        <f t="shared" si="7"/>
        <v>0</v>
      </c>
    </row>
    <row r="97" spans="1:18" x14ac:dyDescent="0.25">
      <c r="A97" s="90">
        <v>97</v>
      </c>
      <c r="B97" s="180">
        <f>'1.3.2.3'!B97</f>
        <v>0</v>
      </c>
      <c r="C97" s="181">
        <f>'1.3.2.3'!C97</f>
        <v>0</v>
      </c>
      <c r="D97" s="182">
        <f>'1.3.2.3'!G97</f>
        <v>0</v>
      </c>
      <c r="E97" s="99">
        <f>'1.3.2.3'!H97</f>
        <v>0</v>
      </c>
      <c r="F97" s="100">
        <f>'1.3.2.3'!H97*'1.3.2.3'!F97</f>
        <v>0</v>
      </c>
      <c r="G97" s="183">
        <f>'1.3.2.3'!K97</f>
        <v>0</v>
      </c>
      <c r="H97" s="118">
        <f t="shared" si="5"/>
        <v>0</v>
      </c>
      <c r="K97" s="147">
        <v>0.44</v>
      </c>
      <c r="L97" s="147">
        <v>0.4</v>
      </c>
      <c r="M97" s="147">
        <v>0.56000000000000005</v>
      </c>
      <c r="N97" s="147">
        <v>0.53</v>
      </c>
      <c r="O97" s="147">
        <v>0.64</v>
      </c>
      <c r="P97" s="147">
        <v>0.56999999999999995</v>
      </c>
      <c r="Q97" s="174">
        <f t="shared" si="6"/>
        <v>0</v>
      </c>
      <c r="R97" s="174">
        <f t="shared" si="7"/>
        <v>0</v>
      </c>
    </row>
    <row r="98" spans="1:18" x14ac:dyDescent="0.25">
      <c r="A98" s="90">
        <v>98</v>
      </c>
      <c r="B98" s="180">
        <f>'1.3.2.3'!B98</f>
        <v>0</v>
      </c>
      <c r="C98" s="181">
        <f>'1.3.2.3'!C98</f>
        <v>0</v>
      </c>
      <c r="D98" s="182">
        <f>'1.3.2.3'!G98</f>
        <v>0</v>
      </c>
      <c r="E98" s="99">
        <f>'1.3.2.3'!H98</f>
        <v>0</v>
      </c>
      <c r="F98" s="100">
        <f>'1.3.2.3'!H98*'1.3.2.3'!F98</f>
        <v>0</v>
      </c>
      <c r="G98" s="183">
        <f>'1.3.2.3'!K98</f>
        <v>0</v>
      </c>
      <c r="H98" s="118">
        <f t="shared" si="5"/>
        <v>0</v>
      </c>
      <c r="K98" s="147">
        <v>0.44</v>
      </c>
      <c r="L98" s="147">
        <v>0.4</v>
      </c>
      <c r="M98" s="147">
        <v>0.56000000000000005</v>
      </c>
      <c r="N98" s="147">
        <v>0.53</v>
      </c>
      <c r="O98" s="147">
        <v>0.64</v>
      </c>
      <c r="P98" s="147">
        <v>0.56999999999999995</v>
      </c>
      <c r="Q98" s="174">
        <f t="shared" si="6"/>
        <v>0</v>
      </c>
      <c r="R98" s="174">
        <f t="shared" si="7"/>
        <v>0</v>
      </c>
    </row>
    <row r="99" spans="1:18" x14ac:dyDescent="0.25">
      <c r="A99" s="90">
        <v>99</v>
      </c>
      <c r="B99" s="180">
        <f>'1.3.2.3'!B99</f>
        <v>0</v>
      </c>
      <c r="C99" s="181">
        <f>'1.3.2.3'!C99</f>
        <v>0</v>
      </c>
      <c r="D99" s="182">
        <f>'1.3.2.3'!G99</f>
        <v>0</v>
      </c>
      <c r="E99" s="99">
        <f>'1.3.2.3'!H99</f>
        <v>0</v>
      </c>
      <c r="F99" s="100">
        <f>'1.3.2.3'!H99*'1.3.2.3'!F99</f>
        <v>0</v>
      </c>
      <c r="G99" s="183">
        <f>'1.3.2.3'!K99</f>
        <v>0</v>
      </c>
      <c r="H99" s="118">
        <f t="shared" si="5"/>
        <v>0</v>
      </c>
      <c r="K99" s="147">
        <v>0.44</v>
      </c>
      <c r="L99" s="147">
        <v>0.4</v>
      </c>
      <c r="M99" s="147">
        <v>0.56000000000000005</v>
      </c>
      <c r="N99" s="147">
        <v>0.53</v>
      </c>
      <c r="O99" s="147">
        <v>0.64</v>
      </c>
      <c r="P99" s="147">
        <v>0.56999999999999995</v>
      </c>
      <c r="Q99" s="174">
        <f t="shared" si="6"/>
        <v>0</v>
      </c>
      <c r="R99" s="174">
        <f t="shared" si="7"/>
        <v>0</v>
      </c>
    </row>
    <row r="100" spans="1:18" x14ac:dyDescent="0.25">
      <c r="A100" s="90">
        <v>100</v>
      </c>
      <c r="B100" s="180">
        <f>'1.3.2.3'!B100</f>
        <v>0</v>
      </c>
      <c r="C100" s="181">
        <f>'1.3.2.3'!C100</f>
        <v>0</v>
      </c>
      <c r="D100" s="182">
        <f>'1.3.2.3'!G100</f>
        <v>0</v>
      </c>
      <c r="E100" s="99">
        <f>'1.3.2.3'!H100</f>
        <v>0</v>
      </c>
      <c r="F100" s="100">
        <f>'1.3.2.3'!H100*'1.3.2.3'!F100</f>
        <v>0</v>
      </c>
      <c r="G100" s="183">
        <f>'1.3.2.3'!K100</f>
        <v>0</v>
      </c>
      <c r="H100" s="118">
        <f t="shared" si="5"/>
        <v>0</v>
      </c>
      <c r="K100" s="147">
        <v>0.44</v>
      </c>
      <c r="L100" s="147">
        <v>0.4</v>
      </c>
      <c r="M100" s="147">
        <v>0.56000000000000005</v>
      </c>
      <c r="N100" s="147">
        <v>0.53</v>
      </c>
      <c r="O100" s="147">
        <v>0.64</v>
      </c>
      <c r="P100" s="147">
        <v>0.56999999999999995</v>
      </c>
      <c r="Q100" s="174">
        <f t="shared" si="6"/>
        <v>0</v>
      </c>
      <c r="R100" s="174">
        <f t="shared" si="7"/>
        <v>0</v>
      </c>
    </row>
    <row r="101" spans="1:18" x14ac:dyDescent="0.25">
      <c r="K101" s="147">
        <v>0.44</v>
      </c>
      <c r="L101" s="147">
        <v>0.4</v>
      </c>
      <c r="M101" s="147">
        <v>0.56000000000000005</v>
      </c>
      <c r="N101" s="147">
        <v>0.53</v>
      </c>
      <c r="O101" s="147">
        <v>0.64</v>
      </c>
      <c r="P101" s="147">
        <v>0.56999999999999995</v>
      </c>
    </row>
    <row r="102" spans="1:18" x14ac:dyDescent="0.25">
      <c r="K102" s="147">
        <v>0.44</v>
      </c>
      <c r="L102" s="147">
        <v>0.4</v>
      </c>
      <c r="M102" s="147">
        <v>0.56000000000000005</v>
      </c>
      <c r="N102" s="147">
        <v>0.53</v>
      </c>
      <c r="O102" s="147">
        <v>0.64</v>
      </c>
      <c r="P102" s="147">
        <v>0.56999999999999995</v>
      </c>
    </row>
    <row r="103" spans="1:18" x14ac:dyDescent="0.25">
      <c r="K103" s="184">
        <v>0.46</v>
      </c>
      <c r="L103" s="184">
        <v>0.41</v>
      </c>
      <c r="M103" s="184">
        <v>0.57999999999999996</v>
      </c>
      <c r="N103" s="184">
        <v>0.55000000000000004</v>
      </c>
      <c r="O103" s="184">
        <v>0.64</v>
      </c>
      <c r="P103" s="184">
        <v>0.57999999999999996</v>
      </c>
    </row>
    <row r="104" spans="1:18" x14ac:dyDescent="0.25">
      <c r="K104" s="184">
        <v>0.46</v>
      </c>
      <c r="L104" s="184">
        <v>0.41</v>
      </c>
      <c r="M104" s="184">
        <v>0.57999999999999996</v>
      </c>
      <c r="N104" s="184">
        <v>0.55000000000000004</v>
      </c>
      <c r="O104" s="184">
        <v>0.64</v>
      </c>
      <c r="P104" s="184">
        <v>0.57999999999999996</v>
      </c>
    </row>
    <row r="105" spans="1:18" x14ac:dyDescent="0.25">
      <c r="K105" s="184">
        <v>0.46</v>
      </c>
      <c r="L105" s="184">
        <v>0.41</v>
      </c>
      <c r="M105" s="184">
        <v>0.57999999999999996</v>
      </c>
      <c r="N105" s="184">
        <v>0.55000000000000004</v>
      </c>
      <c r="O105" s="184">
        <v>0.64</v>
      </c>
      <c r="P105" s="184">
        <v>0.57999999999999996</v>
      </c>
    </row>
    <row r="106" spans="1:18" x14ac:dyDescent="0.25">
      <c r="K106" s="184">
        <v>0.46</v>
      </c>
      <c r="L106" s="184">
        <v>0.41</v>
      </c>
      <c r="M106" s="184">
        <v>0.57999999999999996</v>
      </c>
      <c r="N106" s="184">
        <v>0.55000000000000004</v>
      </c>
      <c r="O106" s="184">
        <v>0.64</v>
      </c>
      <c r="P106" s="184">
        <v>0.57999999999999996</v>
      </c>
    </row>
    <row r="107" spans="1:18" x14ac:dyDescent="0.25">
      <c r="K107" s="184">
        <v>0.46</v>
      </c>
      <c r="L107" s="184">
        <v>0.41</v>
      </c>
      <c r="M107" s="184">
        <v>0.57999999999999996</v>
      </c>
      <c r="N107" s="184">
        <v>0.55000000000000004</v>
      </c>
      <c r="O107" s="184">
        <v>0.64</v>
      </c>
      <c r="P107" s="184">
        <v>0.57999999999999996</v>
      </c>
    </row>
    <row r="108" spans="1:18" x14ac:dyDescent="0.25">
      <c r="K108" s="184">
        <v>0.46</v>
      </c>
      <c r="L108" s="184">
        <v>0.41</v>
      </c>
      <c r="M108" s="184">
        <v>0.57999999999999996</v>
      </c>
      <c r="N108" s="184">
        <v>0.55000000000000004</v>
      </c>
      <c r="O108" s="184">
        <v>0.64</v>
      </c>
      <c r="P108" s="184">
        <v>0.57999999999999996</v>
      </c>
    </row>
    <row r="109" spans="1:18" x14ac:dyDescent="0.25">
      <c r="K109" s="184">
        <v>0.46</v>
      </c>
      <c r="L109" s="184">
        <v>0.41</v>
      </c>
      <c r="M109" s="184">
        <v>0.57999999999999996</v>
      </c>
      <c r="N109" s="184">
        <v>0.55000000000000004</v>
      </c>
      <c r="O109" s="184">
        <v>0.64</v>
      </c>
      <c r="P109" s="184">
        <v>0.57999999999999996</v>
      </c>
    </row>
    <row r="110" spans="1:18" x14ac:dyDescent="0.25">
      <c r="K110" s="184">
        <v>0.46</v>
      </c>
      <c r="L110" s="184">
        <v>0.41</v>
      </c>
      <c r="M110" s="184">
        <v>0.57999999999999996</v>
      </c>
      <c r="N110" s="184">
        <v>0.55000000000000004</v>
      </c>
      <c r="O110" s="184">
        <v>0.64</v>
      </c>
      <c r="P110" s="184">
        <v>0.57999999999999996</v>
      </c>
    </row>
    <row r="111" spans="1:18" x14ac:dyDescent="0.25">
      <c r="K111" s="184">
        <v>0.46</v>
      </c>
      <c r="L111" s="184">
        <v>0.41</v>
      </c>
      <c r="M111" s="184">
        <v>0.57999999999999996</v>
      </c>
      <c r="N111" s="184">
        <v>0.55000000000000004</v>
      </c>
      <c r="O111" s="184">
        <v>0.64</v>
      </c>
      <c r="P111" s="184">
        <v>0.57999999999999996</v>
      </c>
    </row>
    <row r="112" spans="1:18" x14ac:dyDescent="0.25">
      <c r="K112" s="184">
        <v>0.46</v>
      </c>
      <c r="L112" s="184">
        <v>0.41</v>
      </c>
      <c r="M112" s="184">
        <v>0.57999999999999996</v>
      </c>
      <c r="N112" s="184">
        <v>0.55000000000000004</v>
      </c>
      <c r="O112" s="184">
        <v>0.64</v>
      </c>
      <c r="P112" s="184">
        <v>0.57999999999999996</v>
      </c>
    </row>
    <row r="113" spans="11:16" x14ac:dyDescent="0.25">
      <c r="K113" s="184">
        <v>0.46</v>
      </c>
      <c r="L113" s="184">
        <v>0.41</v>
      </c>
      <c r="M113" s="184">
        <v>0.57999999999999996</v>
      </c>
      <c r="N113" s="184">
        <v>0.55000000000000004</v>
      </c>
      <c r="O113" s="184">
        <v>0.64</v>
      </c>
      <c r="P113" s="184">
        <v>0.57999999999999996</v>
      </c>
    </row>
    <row r="114" spans="11:16" x14ac:dyDescent="0.25">
      <c r="K114" s="184">
        <v>0.46</v>
      </c>
      <c r="L114" s="184">
        <v>0.41</v>
      </c>
      <c r="M114" s="184">
        <v>0.57999999999999996</v>
      </c>
      <c r="N114" s="184">
        <v>0.55000000000000004</v>
      </c>
      <c r="O114" s="184">
        <v>0.64</v>
      </c>
      <c r="P114" s="184">
        <v>0.57999999999999996</v>
      </c>
    </row>
    <row r="115" spans="11:16" x14ac:dyDescent="0.25">
      <c r="K115" s="184">
        <v>0.46</v>
      </c>
      <c r="L115" s="184">
        <v>0.41</v>
      </c>
      <c r="M115" s="184">
        <v>0.57999999999999996</v>
      </c>
      <c r="N115" s="184">
        <v>0.55000000000000004</v>
      </c>
      <c r="O115" s="184">
        <v>0.64</v>
      </c>
      <c r="P115" s="184">
        <v>0.57999999999999996</v>
      </c>
    </row>
    <row r="116" spans="11:16" x14ac:dyDescent="0.25">
      <c r="K116" s="184">
        <v>0.46</v>
      </c>
      <c r="L116" s="184">
        <v>0.41</v>
      </c>
      <c r="M116" s="184">
        <v>0.57999999999999996</v>
      </c>
      <c r="N116" s="184">
        <v>0.55000000000000004</v>
      </c>
      <c r="O116" s="184">
        <v>0.64</v>
      </c>
      <c r="P116" s="184">
        <v>0.57999999999999996</v>
      </c>
    </row>
    <row r="117" spans="11:16" x14ac:dyDescent="0.25">
      <c r="K117" s="184">
        <v>0.46</v>
      </c>
      <c r="L117" s="184">
        <v>0.41</v>
      </c>
      <c r="M117" s="184">
        <v>0.57999999999999996</v>
      </c>
      <c r="N117" s="184">
        <v>0.55000000000000004</v>
      </c>
      <c r="O117" s="184">
        <v>0.64</v>
      </c>
      <c r="P117" s="184">
        <v>0.57999999999999996</v>
      </c>
    </row>
    <row r="118" spans="11:16" x14ac:dyDescent="0.25">
      <c r="K118" s="184">
        <v>0.46</v>
      </c>
      <c r="L118" s="184">
        <v>0.41</v>
      </c>
      <c r="M118" s="184">
        <v>0.57999999999999996</v>
      </c>
      <c r="N118" s="184">
        <v>0.55000000000000004</v>
      </c>
      <c r="O118" s="184">
        <v>0.64</v>
      </c>
      <c r="P118" s="184">
        <v>0.57999999999999996</v>
      </c>
    </row>
    <row r="119" spans="11:16" x14ac:dyDescent="0.25">
      <c r="K119" s="184">
        <v>0.46</v>
      </c>
      <c r="L119" s="184">
        <v>0.41</v>
      </c>
      <c r="M119" s="184">
        <v>0.57999999999999996</v>
      </c>
      <c r="N119" s="184">
        <v>0.55000000000000004</v>
      </c>
      <c r="O119" s="184">
        <v>0.64</v>
      </c>
      <c r="P119" s="184">
        <v>0.57999999999999996</v>
      </c>
    </row>
    <row r="120" spans="11:16" x14ac:dyDescent="0.25">
      <c r="K120" s="184">
        <v>0.46</v>
      </c>
      <c r="L120" s="184">
        <v>0.41</v>
      </c>
      <c r="M120" s="184">
        <v>0.57999999999999996</v>
      </c>
      <c r="N120" s="184">
        <v>0.55000000000000004</v>
      </c>
      <c r="O120" s="184">
        <v>0.64</v>
      </c>
      <c r="P120" s="184">
        <v>0.57999999999999996</v>
      </c>
    </row>
    <row r="121" spans="11:16" x14ac:dyDescent="0.25">
      <c r="K121" s="184">
        <v>0.46</v>
      </c>
      <c r="L121" s="184">
        <v>0.41</v>
      </c>
      <c r="M121" s="184">
        <v>0.57999999999999996</v>
      </c>
      <c r="N121" s="184">
        <v>0.55000000000000004</v>
      </c>
      <c r="O121" s="184">
        <v>0.64</v>
      </c>
      <c r="P121" s="184">
        <v>0.57999999999999996</v>
      </c>
    </row>
    <row r="122" spans="11:16" x14ac:dyDescent="0.25">
      <c r="K122" s="184">
        <v>0.46</v>
      </c>
      <c r="L122" s="184">
        <v>0.41</v>
      </c>
      <c r="M122" s="184">
        <v>0.57999999999999996</v>
      </c>
      <c r="N122" s="184">
        <v>0.55000000000000004</v>
      </c>
      <c r="O122" s="184">
        <v>0.64</v>
      </c>
      <c r="P122" s="184">
        <v>0.57999999999999996</v>
      </c>
    </row>
    <row r="123" spans="11:16" x14ac:dyDescent="0.25">
      <c r="K123" s="184">
        <v>0.46</v>
      </c>
      <c r="L123" s="184">
        <v>0.41</v>
      </c>
      <c r="M123" s="184">
        <v>0.57999999999999996</v>
      </c>
      <c r="N123" s="184">
        <v>0.55000000000000004</v>
      </c>
      <c r="O123" s="184">
        <v>0.64</v>
      </c>
      <c r="P123" s="184">
        <v>0.57999999999999996</v>
      </c>
    </row>
    <row r="124" spans="11:16" x14ac:dyDescent="0.25">
      <c r="K124" s="184">
        <v>0.46</v>
      </c>
      <c r="L124" s="184">
        <v>0.41</v>
      </c>
      <c r="M124" s="184">
        <v>0.57999999999999996</v>
      </c>
      <c r="N124" s="184">
        <v>0.55000000000000004</v>
      </c>
      <c r="O124" s="184">
        <v>0.64</v>
      </c>
      <c r="P124" s="184">
        <v>0.57999999999999996</v>
      </c>
    </row>
    <row r="125" spans="11:16" x14ac:dyDescent="0.25">
      <c r="K125" s="184">
        <v>0.46</v>
      </c>
      <c r="L125" s="184">
        <v>0.41</v>
      </c>
      <c r="M125" s="184">
        <v>0.57999999999999996</v>
      </c>
      <c r="N125" s="184">
        <v>0.55000000000000004</v>
      </c>
      <c r="O125" s="184">
        <v>0.64</v>
      </c>
      <c r="P125" s="184">
        <v>0.57999999999999996</v>
      </c>
    </row>
    <row r="126" spans="11:16" x14ac:dyDescent="0.25">
      <c r="K126" s="184">
        <v>0.46</v>
      </c>
      <c r="L126" s="184">
        <v>0.41</v>
      </c>
      <c r="M126" s="184">
        <v>0.57999999999999996</v>
      </c>
      <c r="N126" s="184">
        <v>0.55000000000000004</v>
      </c>
      <c r="O126" s="184">
        <v>0.64</v>
      </c>
      <c r="P126" s="184">
        <v>0.57999999999999996</v>
      </c>
    </row>
    <row r="127" spans="11:16" x14ac:dyDescent="0.25">
      <c r="K127" s="184">
        <v>0.46</v>
      </c>
      <c r="L127" s="184">
        <v>0.41</v>
      </c>
      <c r="M127" s="184">
        <v>0.57999999999999996</v>
      </c>
      <c r="N127" s="184">
        <v>0.55000000000000004</v>
      </c>
      <c r="O127" s="184">
        <v>0.64</v>
      </c>
      <c r="P127" s="184">
        <v>0.57999999999999996</v>
      </c>
    </row>
    <row r="128" spans="11:16" x14ac:dyDescent="0.25">
      <c r="K128" s="184">
        <v>0.46</v>
      </c>
      <c r="L128" s="184">
        <v>0.41</v>
      </c>
      <c r="M128" s="184">
        <v>0.57999999999999996</v>
      </c>
      <c r="N128" s="184">
        <v>0.55000000000000004</v>
      </c>
      <c r="O128" s="184">
        <v>0.64</v>
      </c>
      <c r="P128" s="184">
        <v>0.57999999999999996</v>
      </c>
    </row>
    <row r="129" spans="11:16" x14ac:dyDescent="0.25">
      <c r="K129" s="184">
        <v>0.46</v>
      </c>
      <c r="L129" s="184">
        <v>0.41</v>
      </c>
      <c r="M129" s="184">
        <v>0.57999999999999996</v>
      </c>
      <c r="N129" s="184">
        <v>0.55000000000000004</v>
      </c>
      <c r="O129" s="184">
        <v>0.64</v>
      </c>
      <c r="P129" s="184">
        <v>0.57999999999999996</v>
      </c>
    </row>
    <row r="130" spans="11:16" x14ac:dyDescent="0.25">
      <c r="K130" s="184">
        <v>0.46</v>
      </c>
      <c r="L130" s="184">
        <v>0.41</v>
      </c>
      <c r="M130" s="184">
        <v>0.57999999999999996</v>
      </c>
      <c r="N130" s="184">
        <v>0.55000000000000004</v>
      </c>
      <c r="O130" s="184">
        <v>0.64</v>
      </c>
      <c r="P130" s="184">
        <v>0.57999999999999996</v>
      </c>
    </row>
    <row r="131" spans="11:16" x14ac:dyDescent="0.25">
      <c r="K131" s="184">
        <v>0.46</v>
      </c>
      <c r="L131" s="184">
        <v>0.41</v>
      </c>
      <c r="M131" s="184">
        <v>0.57999999999999996</v>
      </c>
      <c r="N131" s="184">
        <v>0.55000000000000004</v>
      </c>
      <c r="O131" s="184">
        <v>0.64</v>
      </c>
      <c r="P131" s="184">
        <v>0.57999999999999996</v>
      </c>
    </row>
    <row r="132" spans="11:16" x14ac:dyDescent="0.25">
      <c r="K132" s="184">
        <v>0.46</v>
      </c>
      <c r="L132" s="184">
        <v>0.41</v>
      </c>
      <c r="M132" s="184">
        <v>0.57999999999999996</v>
      </c>
      <c r="N132" s="184">
        <v>0.55000000000000004</v>
      </c>
      <c r="O132" s="184">
        <v>0.64</v>
      </c>
      <c r="P132" s="184">
        <v>0.57999999999999996</v>
      </c>
    </row>
    <row r="133" spans="11:16" x14ac:dyDescent="0.25">
      <c r="K133" s="184">
        <v>0.46</v>
      </c>
      <c r="L133" s="184">
        <v>0.41</v>
      </c>
      <c r="M133" s="184">
        <v>0.57999999999999996</v>
      </c>
      <c r="N133" s="184">
        <v>0.55000000000000004</v>
      </c>
      <c r="O133" s="184">
        <v>0.64</v>
      </c>
      <c r="P133" s="184">
        <v>0.57999999999999996</v>
      </c>
    </row>
    <row r="134" spans="11:16" x14ac:dyDescent="0.25">
      <c r="K134" s="184">
        <v>0.46</v>
      </c>
      <c r="L134" s="184">
        <v>0.41</v>
      </c>
      <c r="M134" s="184">
        <v>0.57999999999999996</v>
      </c>
      <c r="N134" s="184">
        <v>0.55000000000000004</v>
      </c>
      <c r="O134" s="184">
        <v>0.64</v>
      </c>
      <c r="P134" s="184">
        <v>0.57999999999999996</v>
      </c>
    </row>
    <row r="135" spans="11:16" x14ac:dyDescent="0.25">
      <c r="K135" s="184">
        <v>0.46</v>
      </c>
      <c r="L135" s="184">
        <v>0.41</v>
      </c>
      <c r="M135" s="184">
        <v>0.57999999999999996</v>
      </c>
      <c r="N135" s="184">
        <v>0.55000000000000004</v>
      </c>
      <c r="O135" s="184">
        <v>0.64</v>
      </c>
      <c r="P135" s="184">
        <v>0.57999999999999996</v>
      </c>
    </row>
    <row r="136" spans="11:16" x14ac:dyDescent="0.25">
      <c r="K136" s="184">
        <v>0.46</v>
      </c>
      <c r="L136" s="184">
        <v>0.41</v>
      </c>
      <c r="M136" s="184">
        <v>0.57999999999999996</v>
      </c>
      <c r="N136" s="184">
        <v>0.55000000000000004</v>
      </c>
      <c r="O136" s="184">
        <v>0.64</v>
      </c>
      <c r="P136" s="184">
        <v>0.57999999999999996</v>
      </c>
    </row>
    <row r="137" spans="11:16" x14ac:dyDescent="0.25">
      <c r="K137" s="184">
        <v>0.46</v>
      </c>
      <c r="L137" s="184">
        <v>0.41</v>
      </c>
      <c r="M137" s="184">
        <v>0.57999999999999996</v>
      </c>
      <c r="N137" s="184">
        <v>0.55000000000000004</v>
      </c>
      <c r="O137" s="184">
        <v>0.64</v>
      </c>
      <c r="P137" s="184">
        <v>0.57999999999999996</v>
      </c>
    </row>
    <row r="138" spans="11:16" x14ac:dyDescent="0.25">
      <c r="K138" s="184">
        <v>0.46</v>
      </c>
      <c r="L138" s="184">
        <v>0.41</v>
      </c>
      <c r="M138" s="184">
        <v>0.57999999999999996</v>
      </c>
      <c r="N138" s="184">
        <v>0.55000000000000004</v>
      </c>
      <c r="O138" s="184">
        <v>0.64</v>
      </c>
      <c r="P138" s="184">
        <v>0.57999999999999996</v>
      </c>
    </row>
    <row r="139" spans="11:16" x14ac:dyDescent="0.25">
      <c r="K139" s="184">
        <v>0.46</v>
      </c>
      <c r="L139" s="184">
        <v>0.41</v>
      </c>
      <c r="M139" s="184">
        <v>0.57999999999999996</v>
      </c>
      <c r="N139" s="184">
        <v>0.55000000000000004</v>
      </c>
      <c r="O139" s="184">
        <v>0.64</v>
      </c>
      <c r="P139" s="184">
        <v>0.57999999999999996</v>
      </c>
    </row>
    <row r="140" spans="11:16" x14ac:dyDescent="0.25">
      <c r="K140" s="184">
        <v>0.46</v>
      </c>
      <c r="L140" s="184">
        <v>0.41</v>
      </c>
      <c r="M140" s="184">
        <v>0.57999999999999996</v>
      </c>
      <c r="N140" s="184">
        <v>0.55000000000000004</v>
      </c>
      <c r="O140" s="184">
        <v>0.64</v>
      </c>
      <c r="P140" s="184">
        <v>0.57999999999999996</v>
      </c>
    </row>
    <row r="141" spans="11:16" x14ac:dyDescent="0.25">
      <c r="K141" s="184">
        <v>0.46</v>
      </c>
      <c r="L141" s="184">
        <v>0.41</v>
      </c>
      <c r="M141" s="184">
        <v>0.57999999999999996</v>
      </c>
      <c r="N141" s="184">
        <v>0.55000000000000004</v>
      </c>
      <c r="O141" s="184">
        <v>0.64</v>
      </c>
      <c r="P141" s="184">
        <v>0.57999999999999996</v>
      </c>
    </row>
    <row r="142" spans="11:16" x14ac:dyDescent="0.25">
      <c r="K142" s="184">
        <v>0.46</v>
      </c>
      <c r="L142" s="184">
        <v>0.41</v>
      </c>
      <c r="M142" s="184">
        <v>0.57999999999999996</v>
      </c>
      <c r="N142" s="184">
        <v>0.55000000000000004</v>
      </c>
      <c r="O142" s="184">
        <v>0.64</v>
      </c>
      <c r="P142" s="184">
        <v>0.57999999999999996</v>
      </c>
    </row>
    <row r="143" spans="11:16" x14ac:dyDescent="0.25">
      <c r="K143" s="184">
        <v>0.46</v>
      </c>
      <c r="L143" s="184">
        <v>0.41</v>
      </c>
      <c r="M143" s="184">
        <v>0.57999999999999996</v>
      </c>
      <c r="N143" s="184">
        <v>0.55000000000000004</v>
      </c>
      <c r="O143" s="184">
        <v>0.64</v>
      </c>
      <c r="P143" s="184">
        <v>0.57999999999999996</v>
      </c>
    </row>
    <row r="144" spans="11:16" x14ac:dyDescent="0.25">
      <c r="K144" s="184">
        <v>0.46</v>
      </c>
      <c r="L144" s="184">
        <v>0.41</v>
      </c>
      <c r="M144" s="184">
        <v>0.57999999999999996</v>
      </c>
      <c r="N144" s="184">
        <v>0.55000000000000004</v>
      </c>
      <c r="O144" s="184">
        <v>0.64</v>
      </c>
      <c r="P144" s="184">
        <v>0.57999999999999996</v>
      </c>
    </row>
    <row r="145" spans="11:16" x14ac:dyDescent="0.25">
      <c r="K145" s="184">
        <v>0.46</v>
      </c>
      <c r="L145" s="184">
        <v>0.41</v>
      </c>
      <c r="M145" s="184">
        <v>0.57999999999999996</v>
      </c>
      <c r="N145" s="184">
        <v>0.55000000000000004</v>
      </c>
      <c r="O145" s="184">
        <v>0.64</v>
      </c>
      <c r="P145" s="184">
        <v>0.57999999999999996</v>
      </c>
    </row>
    <row r="146" spans="11:16" x14ac:dyDescent="0.25">
      <c r="K146" s="184">
        <v>0.46</v>
      </c>
      <c r="L146" s="184">
        <v>0.41</v>
      </c>
      <c r="M146" s="184">
        <v>0.57999999999999996</v>
      </c>
      <c r="N146" s="184">
        <v>0.55000000000000004</v>
      </c>
      <c r="O146" s="184">
        <v>0.64</v>
      </c>
      <c r="P146" s="184">
        <v>0.57999999999999996</v>
      </c>
    </row>
    <row r="147" spans="11:16" x14ac:dyDescent="0.25">
      <c r="K147" s="184">
        <v>0.46</v>
      </c>
      <c r="L147" s="184">
        <v>0.41</v>
      </c>
      <c r="M147" s="184">
        <v>0.57999999999999996</v>
      </c>
      <c r="N147" s="184">
        <v>0.55000000000000004</v>
      </c>
      <c r="O147" s="184">
        <v>0.64</v>
      </c>
      <c r="P147" s="184">
        <v>0.57999999999999996</v>
      </c>
    </row>
    <row r="148" spans="11:16" x14ac:dyDescent="0.25">
      <c r="K148" s="184">
        <v>0.46</v>
      </c>
      <c r="L148" s="184">
        <v>0.41</v>
      </c>
      <c r="M148" s="184">
        <v>0.57999999999999996</v>
      </c>
      <c r="N148" s="184">
        <v>0.55000000000000004</v>
      </c>
      <c r="O148" s="184">
        <v>0.64</v>
      </c>
      <c r="P148" s="184">
        <v>0.57999999999999996</v>
      </c>
    </row>
    <row r="149" spans="11:16" x14ac:dyDescent="0.25">
      <c r="K149" s="184">
        <v>0.46</v>
      </c>
      <c r="L149" s="184">
        <v>0.41</v>
      </c>
      <c r="M149" s="184">
        <v>0.57999999999999996</v>
      </c>
      <c r="N149" s="184">
        <v>0.55000000000000004</v>
      </c>
      <c r="O149" s="184">
        <v>0.64</v>
      </c>
      <c r="P149" s="184">
        <v>0.57999999999999996</v>
      </c>
    </row>
    <row r="150" spans="11:16" x14ac:dyDescent="0.25">
      <c r="K150" s="184">
        <v>0.46</v>
      </c>
      <c r="L150" s="184">
        <v>0.41</v>
      </c>
      <c r="M150" s="184">
        <v>0.57999999999999996</v>
      </c>
      <c r="N150" s="184">
        <v>0.55000000000000004</v>
      </c>
      <c r="O150" s="184">
        <v>0.64</v>
      </c>
      <c r="P150" s="184">
        <v>0.57999999999999996</v>
      </c>
    </row>
    <row r="151" spans="11:16" x14ac:dyDescent="0.25">
      <c r="K151" s="184">
        <v>0.46</v>
      </c>
      <c r="L151" s="184">
        <v>0.41</v>
      </c>
      <c r="M151" s="184">
        <v>0.57999999999999996</v>
      </c>
      <c r="N151" s="184">
        <v>0.55000000000000004</v>
      </c>
      <c r="O151" s="184">
        <v>0.64</v>
      </c>
      <c r="P151" s="184">
        <v>0.57999999999999996</v>
      </c>
    </row>
    <row r="152" spans="11:16" x14ac:dyDescent="0.25">
      <c r="K152" s="184">
        <v>0.46</v>
      </c>
      <c r="L152" s="184">
        <v>0.41</v>
      </c>
      <c r="M152" s="184">
        <v>0.57999999999999996</v>
      </c>
      <c r="N152" s="184">
        <v>0.55000000000000004</v>
      </c>
      <c r="O152" s="184">
        <v>0.64</v>
      </c>
      <c r="P152" s="184">
        <v>0.57999999999999996</v>
      </c>
    </row>
    <row r="153" spans="11:16" x14ac:dyDescent="0.25">
      <c r="K153" s="184">
        <v>0.46</v>
      </c>
      <c r="L153" s="184">
        <v>0.41</v>
      </c>
      <c r="M153" s="184">
        <v>0.57999999999999996</v>
      </c>
      <c r="N153" s="184">
        <v>0.55000000000000004</v>
      </c>
      <c r="O153" s="184">
        <v>0.64</v>
      </c>
      <c r="P153" s="184">
        <v>0.57999999999999996</v>
      </c>
    </row>
    <row r="154" spans="11:16" x14ac:dyDescent="0.25">
      <c r="K154" s="184">
        <v>0.46</v>
      </c>
      <c r="L154" s="184">
        <v>0.41</v>
      </c>
      <c r="M154" s="184">
        <v>0.57999999999999996</v>
      </c>
      <c r="N154" s="184">
        <v>0.55000000000000004</v>
      </c>
      <c r="O154" s="184">
        <v>0.64</v>
      </c>
      <c r="P154" s="184">
        <v>0.57999999999999996</v>
      </c>
    </row>
    <row r="155" spans="11:16" x14ac:dyDescent="0.25">
      <c r="K155" s="184">
        <v>0.46</v>
      </c>
      <c r="L155" s="184">
        <v>0.41</v>
      </c>
      <c r="M155" s="184">
        <v>0.57999999999999996</v>
      </c>
      <c r="N155" s="184">
        <v>0.55000000000000004</v>
      </c>
      <c r="O155" s="184">
        <v>0.64</v>
      </c>
      <c r="P155" s="184">
        <v>0.57999999999999996</v>
      </c>
    </row>
    <row r="156" spans="11:16" x14ac:dyDescent="0.25">
      <c r="K156" s="184">
        <v>0.46</v>
      </c>
      <c r="L156" s="184">
        <v>0.41</v>
      </c>
      <c r="M156" s="184">
        <v>0.57999999999999996</v>
      </c>
      <c r="N156" s="184">
        <v>0.55000000000000004</v>
      </c>
      <c r="O156" s="184">
        <v>0.64</v>
      </c>
      <c r="P156" s="184">
        <v>0.57999999999999996</v>
      </c>
    </row>
    <row r="157" spans="11:16" x14ac:dyDescent="0.25">
      <c r="K157" s="184">
        <v>0.46</v>
      </c>
      <c r="L157" s="184">
        <v>0.41</v>
      </c>
      <c r="M157" s="184">
        <v>0.57999999999999996</v>
      </c>
      <c r="N157" s="184">
        <v>0.55000000000000004</v>
      </c>
      <c r="O157" s="184">
        <v>0.64</v>
      </c>
      <c r="P157" s="184">
        <v>0.57999999999999996</v>
      </c>
    </row>
    <row r="158" spans="11:16" x14ac:dyDescent="0.25">
      <c r="K158" s="184">
        <v>0.46</v>
      </c>
      <c r="L158" s="184">
        <v>0.41</v>
      </c>
      <c r="M158" s="184">
        <v>0.57999999999999996</v>
      </c>
      <c r="N158" s="184">
        <v>0.55000000000000004</v>
      </c>
      <c r="O158" s="184">
        <v>0.64</v>
      </c>
      <c r="P158" s="184">
        <v>0.57999999999999996</v>
      </c>
    </row>
    <row r="159" spans="11:16" x14ac:dyDescent="0.25">
      <c r="K159" s="184">
        <v>0.46</v>
      </c>
      <c r="L159" s="184">
        <v>0.41</v>
      </c>
      <c r="M159" s="184">
        <v>0.57999999999999996</v>
      </c>
      <c r="N159" s="184">
        <v>0.55000000000000004</v>
      </c>
      <c r="O159" s="184">
        <v>0.64</v>
      </c>
      <c r="P159" s="184">
        <v>0.57999999999999996</v>
      </c>
    </row>
    <row r="160" spans="11:16" x14ac:dyDescent="0.25">
      <c r="K160" s="184">
        <v>0.46</v>
      </c>
      <c r="L160" s="184">
        <v>0.41</v>
      </c>
      <c r="M160" s="184">
        <v>0.57999999999999996</v>
      </c>
      <c r="N160" s="184">
        <v>0.55000000000000004</v>
      </c>
      <c r="O160" s="184">
        <v>0.64</v>
      </c>
      <c r="P160" s="184">
        <v>0.57999999999999996</v>
      </c>
    </row>
    <row r="161" spans="11:16" x14ac:dyDescent="0.25">
      <c r="K161" s="184">
        <v>0.46</v>
      </c>
      <c r="L161" s="184">
        <v>0.41</v>
      </c>
      <c r="M161" s="184">
        <v>0.57999999999999996</v>
      </c>
      <c r="N161" s="184">
        <v>0.55000000000000004</v>
      </c>
      <c r="O161" s="184">
        <v>0.64</v>
      </c>
      <c r="P161" s="184">
        <v>0.57999999999999996</v>
      </c>
    </row>
    <row r="162" spans="11:16" x14ac:dyDescent="0.25">
      <c r="K162" s="184">
        <v>0.46</v>
      </c>
      <c r="L162" s="184">
        <v>0.41</v>
      </c>
      <c r="M162" s="184">
        <v>0.57999999999999996</v>
      </c>
      <c r="N162" s="184">
        <v>0.55000000000000004</v>
      </c>
      <c r="O162" s="184">
        <v>0.64</v>
      </c>
      <c r="P162" s="184">
        <v>0.57999999999999996</v>
      </c>
    </row>
    <row r="163" spans="11:16" x14ac:dyDescent="0.25">
      <c r="K163" s="184">
        <v>0.46</v>
      </c>
      <c r="L163" s="184">
        <v>0.41</v>
      </c>
      <c r="M163" s="184">
        <v>0.57999999999999996</v>
      </c>
      <c r="N163" s="184">
        <v>0.55000000000000004</v>
      </c>
      <c r="O163" s="184">
        <v>0.64</v>
      </c>
      <c r="P163" s="184">
        <v>0.57999999999999996</v>
      </c>
    </row>
    <row r="164" spans="11:16" x14ac:dyDescent="0.25">
      <c r="K164" s="184">
        <v>0.46</v>
      </c>
      <c r="L164" s="184">
        <v>0.41</v>
      </c>
      <c r="M164" s="184">
        <v>0.57999999999999996</v>
      </c>
      <c r="N164" s="184">
        <v>0.55000000000000004</v>
      </c>
      <c r="O164" s="184">
        <v>0.64</v>
      </c>
      <c r="P164" s="184">
        <v>0.57999999999999996</v>
      </c>
    </row>
    <row r="165" spans="11:16" x14ac:dyDescent="0.25">
      <c r="K165" s="184">
        <v>0.46</v>
      </c>
      <c r="L165" s="184">
        <v>0.41</v>
      </c>
      <c r="M165" s="184">
        <v>0.57999999999999996</v>
      </c>
      <c r="N165" s="184">
        <v>0.55000000000000004</v>
      </c>
      <c r="O165" s="184">
        <v>0.64</v>
      </c>
      <c r="P165" s="184">
        <v>0.57999999999999996</v>
      </c>
    </row>
    <row r="166" spans="11:16" x14ac:dyDescent="0.25">
      <c r="K166" s="184">
        <v>0.46</v>
      </c>
      <c r="L166" s="184">
        <v>0.41</v>
      </c>
      <c r="M166" s="184">
        <v>0.57999999999999996</v>
      </c>
      <c r="N166" s="184">
        <v>0.55000000000000004</v>
      </c>
      <c r="O166" s="184">
        <v>0.64</v>
      </c>
      <c r="P166" s="184">
        <v>0.57999999999999996</v>
      </c>
    </row>
    <row r="167" spans="11:16" x14ac:dyDescent="0.25">
      <c r="K167" s="184">
        <v>0.46</v>
      </c>
      <c r="L167" s="184">
        <v>0.41</v>
      </c>
      <c r="M167" s="184">
        <v>0.57999999999999996</v>
      </c>
      <c r="N167" s="184">
        <v>0.55000000000000004</v>
      </c>
      <c r="O167" s="184">
        <v>0.64</v>
      </c>
      <c r="P167" s="184">
        <v>0.57999999999999996</v>
      </c>
    </row>
    <row r="168" spans="11:16" x14ac:dyDescent="0.25">
      <c r="K168" s="184">
        <v>0.46</v>
      </c>
      <c r="L168" s="184">
        <v>0.41</v>
      </c>
      <c r="M168" s="184">
        <v>0.57999999999999996</v>
      </c>
      <c r="N168" s="184">
        <v>0.55000000000000004</v>
      </c>
      <c r="O168" s="184">
        <v>0.64</v>
      </c>
      <c r="P168" s="184">
        <v>0.57999999999999996</v>
      </c>
    </row>
    <row r="169" spans="11:16" x14ac:dyDescent="0.25">
      <c r="K169" s="184">
        <v>0.46</v>
      </c>
      <c r="L169" s="184">
        <v>0.41</v>
      </c>
      <c r="M169" s="184">
        <v>0.57999999999999996</v>
      </c>
      <c r="N169" s="184">
        <v>0.55000000000000004</v>
      </c>
      <c r="O169" s="184">
        <v>0.64</v>
      </c>
      <c r="P169" s="184">
        <v>0.57999999999999996</v>
      </c>
    </row>
    <row r="170" spans="11:16" x14ac:dyDescent="0.25">
      <c r="K170" s="184">
        <v>0.46</v>
      </c>
      <c r="L170" s="184">
        <v>0.41</v>
      </c>
      <c r="M170" s="184">
        <v>0.57999999999999996</v>
      </c>
      <c r="N170" s="184">
        <v>0.55000000000000004</v>
      </c>
      <c r="O170" s="184">
        <v>0.64</v>
      </c>
      <c r="P170" s="184">
        <v>0.57999999999999996</v>
      </c>
    </row>
    <row r="171" spans="11:16" x14ac:dyDescent="0.25">
      <c r="K171" s="184">
        <v>0.46</v>
      </c>
      <c r="L171" s="184">
        <v>0.41</v>
      </c>
      <c r="M171" s="184">
        <v>0.57999999999999996</v>
      </c>
      <c r="N171" s="184">
        <v>0.55000000000000004</v>
      </c>
      <c r="O171" s="184">
        <v>0.64</v>
      </c>
      <c r="P171" s="184">
        <v>0.57999999999999996</v>
      </c>
    </row>
    <row r="172" spans="11:16" x14ac:dyDescent="0.25">
      <c r="K172" s="184">
        <v>0.46</v>
      </c>
      <c r="L172" s="184">
        <v>0.41</v>
      </c>
      <c r="M172" s="184">
        <v>0.57999999999999996</v>
      </c>
      <c r="N172" s="184">
        <v>0.55000000000000004</v>
      </c>
      <c r="O172" s="184">
        <v>0.64</v>
      </c>
      <c r="P172" s="184">
        <v>0.57999999999999996</v>
      </c>
    </row>
    <row r="173" spans="11:16" x14ac:dyDescent="0.25">
      <c r="K173" s="184">
        <v>0.46</v>
      </c>
      <c r="L173" s="184">
        <v>0.41</v>
      </c>
      <c r="M173" s="184">
        <v>0.57999999999999996</v>
      </c>
      <c r="N173" s="184">
        <v>0.55000000000000004</v>
      </c>
      <c r="O173" s="184">
        <v>0.64</v>
      </c>
      <c r="P173" s="184">
        <v>0.57999999999999996</v>
      </c>
    </row>
    <row r="174" spans="11:16" x14ac:dyDescent="0.25">
      <c r="K174" s="184">
        <v>0.46</v>
      </c>
      <c r="L174" s="184">
        <v>0.41</v>
      </c>
      <c r="M174" s="184">
        <v>0.57999999999999996</v>
      </c>
      <c r="N174" s="184">
        <v>0.55000000000000004</v>
      </c>
      <c r="O174" s="184">
        <v>0.64</v>
      </c>
      <c r="P174" s="184">
        <v>0.57999999999999996</v>
      </c>
    </row>
    <row r="175" spans="11:16" x14ac:dyDescent="0.25">
      <c r="K175" s="184">
        <v>0.46</v>
      </c>
      <c r="L175" s="184">
        <v>0.41</v>
      </c>
      <c r="M175" s="184">
        <v>0.57999999999999996</v>
      </c>
      <c r="N175" s="184">
        <v>0.55000000000000004</v>
      </c>
      <c r="O175" s="184">
        <v>0.64</v>
      </c>
      <c r="P175" s="184">
        <v>0.57999999999999996</v>
      </c>
    </row>
    <row r="176" spans="11:16" x14ac:dyDescent="0.25">
      <c r="K176" s="184">
        <v>0.46</v>
      </c>
      <c r="L176" s="184">
        <v>0.41</v>
      </c>
      <c r="M176" s="184">
        <v>0.57999999999999996</v>
      </c>
      <c r="N176" s="184">
        <v>0.55000000000000004</v>
      </c>
      <c r="O176" s="184">
        <v>0.64</v>
      </c>
      <c r="P176" s="184">
        <v>0.57999999999999996</v>
      </c>
    </row>
    <row r="177" spans="11:16" x14ac:dyDescent="0.25">
      <c r="K177" s="184">
        <v>0.46</v>
      </c>
      <c r="L177" s="184">
        <v>0.41</v>
      </c>
      <c r="M177" s="184">
        <v>0.57999999999999996</v>
      </c>
      <c r="N177" s="184">
        <v>0.55000000000000004</v>
      </c>
      <c r="O177" s="184">
        <v>0.64</v>
      </c>
      <c r="P177" s="184">
        <v>0.57999999999999996</v>
      </c>
    </row>
    <row r="178" spans="11:16" x14ac:dyDescent="0.25">
      <c r="K178" s="184">
        <v>0.46</v>
      </c>
      <c r="L178" s="184">
        <v>0.41</v>
      </c>
      <c r="M178" s="184">
        <v>0.57999999999999996</v>
      </c>
      <c r="N178" s="184">
        <v>0.55000000000000004</v>
      </c>
      <c r="O178" s="184">
        <v>0.64</v>
      </c>
      <c r="P178" s="184">
        <v>0.57999999999999996</v>
      </c>
    </row>
    <row r="179" spans="11:16" x14ac:dyDescent="0.25">
      <c r="K179" s="184">
        <v>0.46</v>
      </c>
      <c r="L179" s="184">
        <v>0.41</v>
      </c>
      <c r="M179" s="184">
        <v>0.57999999999999996</v>
      </c>
      <c r="N179" s="184">
        <v>0.55000000000000004</v>
      </c>
      <c r="O179" s="184">
        <v>0.64</v>
      </c>
      <c r="P179" s="184">
        <v>0.57999999999999996</v>
      </c>
    </row>
    <row r="180" spans="11:16" x14ac:dyDescent="0.25">
      <c r="K180" s="184">
        <v>0.46</v>
      </c>
      <c r="L180" s="184">
        <v>0.41</v>
      </c>
      <c r="M180" s="184">
        <v>0.57999999999999996</v>
      </c>
      <c r="N180" s="184">
        <v>0.55000000000000004</v>
      </c>
      <c r="O180" s="184">
        <v>0.64</v>
      </c>
      <c r="P180" s="184">
        <v>0.57999999999999996</v>
      </c>
    </row>
    <row r="181" spans="11:16" x14ac:dyDescent="0.25">
      <c r="K181" s="184">
        <v>0.46</v>
      </c>
      <c r="L181" s="184">
        <v>0.41</v>
      </c>
      <c r="M181" s="184">
        <v>0.57999999999999996</v>
      </c>
      <c r="N181" s="184">
        <v>0.55000000000000004</v>
      </c>
      <c r="O181" s="184">
        <v>0.64</v>
      </c>
      <c r="P181" s="184">
        <v>0.57999999999999996</v>
      </c>
    </row>
    <row r="182" spans="11:16" x14ac:dyDescent="0.25">
      <c r="K182" s="184">
        <v>0.46</v>
      </c>
      <c r="L182" s="184">
        <v>0.41</v>
      </c>
      <c r="M182" s="184">
        <v>0.57999999999999996</v>
      </c>
      <c r="N182" s="184">
        <v>0.55000000000000004</v>
      </c>
      <c r="O182" s="184">
        <v>0.64</v>
      </c>
      <c r="P182" s="184">
        <v>0.57999999999999996</v>
      </c>
    </row>
    <row r="183" spans="11:16" x14ac:dyDescent="0.25">
      <c r="K183" s="184">
        <v>0.46</v>
      </c>
      <c r="L183" s="184">
        <v>0.41</v>
      </c>
      <c r="M183" s="184">
        <v>0.57999999999999996</v>
      </c>
      <c r="N183" s="184">
        <v>0.55000000000000004</v>
      </c>
      <c r="O183" s="184">
        <v>0.64</v>
      </c>
      <c r="P183" s="184">
        <v>0.57999999999999996</v>
      </c>
    </row>
    <row r="184" spans="11:16" x14ac:dyDescent="0.25">
      <c r="K184" s="184">
        <v>0.46</v>
      </c>
      <c r="L184" s="184">
        <v>0.41</v>
      </c>
      <c r="M184" s="184">
        <v>0.57999999999999996</v>
      </c>
      <c r="N184" s="184">
        <v>0.55000000000000004</v>
      </c>
      <c r="O184" s="184">
        <v>0.64</v>
      </c>
      <c r="P184" s="184">
        <v>0.57999999999999996</v>
      </c>
    </row>
    <row r="185" spans="11:16" x14ac:dyDescent="0.25">
      <c r="K185" s="184">
        <v>0.46</v>
      </c>
      <c r="L185" s="184">
        <v>0.41</v>
      </c>
      <c r="M185" s="184">
        <v>0.57999999999999996</v>
      </c>
      <c r="N185" s="184">
        <v>0.55000000000000004</v>
      </c>
      <c r="O185" s="184">
        <v>0.64</v>
      </c>
      <c r="P185" s="184">
        <v>0.57999999999999996</v>
      </c>
    </row>
    <row r="186" spans="11:16" x14ac:dyDescent="0.25">
      <c r="K186" s="184">
        <v>0.46</v>
      </c>
      <c r="L186" s="184">
        <v>0.41</v>
      </c>
      <c r="M186" s="184">
        <v>0.57999999999999996</v>
      </c>
      <c r="N186" s="184">
        <v>0.55000000000000004</v>
      </c>
      <c r="O186" s="184">
        <v>0.64</v>
      </c>
      <c r="P186" s="184">
        <v>0.57999999999999996</v>
      </c>
    </row>
    <row r="187" spans="11:16" x14ac:dyDescent="0.25">
      <c r="K187" s="184">
        <v>0.46</v>
      </c>
      <c r="L187" s="184">
        <v>0.41</v>
      </c>
      <c r="M187" s="184">
        <v>0.57999999999999996</v>
      </c>
      <c r="N187" s="184">
        <v>0.55000000000000004</v>
      </c>
      <c r="O187" s="184">
        <v>0.64</v>
      </c>
      <c r="P187" s="184">
        <v>0.57999999999999996</v>
      </c>
    </row>
    <row r="188" spans="11:16" x14ac:dyDescent="0.25">
      <c r="K188" s="184">
        <v>0.46</v>
      </c>
      <c r="L188" s="184">
        <v>0.41</v>
      </c>
      <c r="M188" s="184">
        <v>0.57999999999999996</v>
      </c>
      <c r="N188" s="184">
        <v>0.55000000000000004</v>
      </c>
      <c r="O188" s="184">
        <v>0.64</v>
      </c>
      <c r="P188" s="184">
        <v>0.57999999999999996</v>
      </c>
    </row>
    <row r="189" spans="11:16" x14ac:dyDescent="0.25">
      <c r="K189" s="184">
        <v>0.46</v>
      </c>
      <c r="L189" s="184">
        <v>0.41</v>
      </c>
      <c r="M189" s="184">
        <v>0.57999999999999996</v>
      </c>
      <c r="N189" s="184">
        <v>0.55000000000000004</v>
      </c>
      <c r="O189" s="184">
        <v>0.64</v>
      </c>
      <c r="P189" s="184">
        <v>0.57999999999999996</v>
      </c>
    </row>
    <row r="190" spans="11:16" x14ac:dyDescent="0.25">
      <c r="K190" s="184">
        <v>0.46</v>
      </c>
      <c r="L190" s="184">
        <v>0.41</v>
      </c>
      <c r="M190" s="184">
        <v>0.57999999999999996</v>
      </c>
      <c r="N190" s="184">
        <v>0.55000000000000004</v>
      </c>
      <c r="O190" s="184">
        <v>0.64</v>
      </c>
      <c r="P190" s="184">
        <v>0.57999999999999996</v>
      </c>
    </row>
    <row r="191" spans="11:16" x14ac:dyDescent="0.25">
      <c r="K191" s="184">
        <v>0.46</v>
      </c>
      <c r="L191" s="184">
        <v>0.41</v>
      </c>
      <c r="M191" s="184">
        <v>0.57999999999999996</v>
      </c>
      <c r="N191" s="184">
        <v>0.55000000000000004</v>
      </c>
      <c r="O191" s="184">
        <v>0.64</v>
      </c>
      <c r="P191" s="184">
        <v>0.57999999999999996</v>
      </c>
    </row>
    <row r="192" spans="11:16" x14ac:dyDescent="0.25">
      <c r="K192" s="184">
        <v>0.46</v>
      </c>
      <c r="L192" s="184">
        <v>0.41</v>
      </c>
      <c r="M192" s="184">
        <v>0.57999999999999996</v>
      </c>
      <c r="N192" s="184">
        <v>0.55000000000000004</v>
      </c>
      <c r="O192" s="184">
        <v>0.64</v>
      </c>
      <c r="P192" s="184">
        <v>0.57999999999999996</v>
      </c>
    </row>
    <row r="193" spans="11:16" x14ac:dyDescent="0.25">
      <c r="K193" s="184">
        <v>0.46</v>
      </c>
      <c r="L193" s="184">
        <v>0.41</v>
      </c>
      <c r="M193" s="184">
        <v>0.57999999999999996</v>
      </c>
      <c r="N193" s="184">
        <v>0.55000000000000004</v>
      </c>
      <c r="O193" s="184">
        <v>0.64</v>
      </c>
      <c r="P193" s="184">
        <v>0.57999999999999996</v>
      </c>
    </row>
    <row r="194" spans="11:16" x14ac:dyDescent="0.25">
      <c r="K194" s="184">
        <v>0.46</v>
      </c>
      <c r="L194" s="184">
        <v>0.41</v>
      </c>
      <c r="M194" s="184">
        <v>0.57999999999999996</v>
      </c>
      <c r="N194" s="184">
        <v>0.55000000000000004</v>
      </c>
      <c r="O194" s="184">
        <v>0.64</v>
      </c>
      <c r="P194" s="184">
        <v>0.57999999999999996</v>
      </c>
    </row>
    <row r="195" spans="11:16" x14ac:dyDescent="0.25">
      <c r="K195" s="184">
        <v>0.46</v>
      </c>
      <c r="L195" s="184">
        <v>0.41</v>
      </c>
      <c r="M195" s="184">
        <v>0.57999999999999996</v>
      </c>
      <c r="N195" s="184">
        <v>0.55000000000000004</v>
      </c>
      <c r="O195" s="184">
        <v>0.64</v>
      </c>
      <c r="P195" s="184">
        <v>0.57999999999999996</v>
      </c>
    </row>
    <row r="196" spans="11:16" x14ac:dyDescent="0.25">
      <c r="K196" s="184">
        <v>0.46</v>
      </c>
      <c r="L196" s="184">
        <v>0.41</v>
      </c>
      <c r="M196" s="184">
        <v>0.57999999999999996</v>
      </c>
      <c r="N196" s="184">
        <v>0.55000000000000004</v>
      </c>
      <c r="O196" s="184">
        <v>0.64</v>
      </c>
      <c r="P196" s="184">
        <v>0.57999999999999996</v>
      </c>
    </row>
    <row r="197" spans="11:16" x14ac:dyDescent="0.25">
      <c r="K197" s="184">
        <v>0.46</v>
      </c>
      <c r="L197" s="184">
        <v>0.41</v>
      </c>
      <c r="M197" s="184">
        <v>0.57999999999999996</v>
      </c>
      <c r="N197" s="184">
        <v>0.55000000000000004</v>
      </c>
      <c r="O197" s="184">
        <v>0.64</v>
      </c>
      <c r="P197" s="184">
        <v>0.57999999999999996</v>
      </c>
    </row>
    <row r="198" spans="11:16" x14ac:dyDescent="0.25">
      <c r="K198" s="184">
        <v>0.46</v>
      </c>
      <c r="L198" s="184">
        <v>0.41</v>
      </c>
      <c r="M198" s="184">
        <v>0.57999999999999996</v>
      </c>
      <c r="N198" s="184">
        <v>0.55000000000000004</v>
      </c>
      <c r="O198" s="184">
        <v>0.64</v>
      </c>
      <c r="P198" s="184">
        <v>0.57999999999999996</v>
      </c>
    </row>
    <row r="199" spans="11:16" x14ac:dyDescent="0.25">
      <c r="K199" s="184">
        <v>0.46</v>
      </c>
      <c r="L199" s="184">
        <v>0.41</v>
      </c>
      <c r="M199" s="184">
        <v>0.57999999999999996</v>
      </c>
      <c r="N199" s="184">
        <v>0.55000000000000004</v>
      </c>
      <c r="O199" s="184">
        <v>0.64</v>
      </c>
      <c r="P199" s="184">
        <v>0.57999999999999996</v>
      </c>
    </row>
    <row r="200" spans="11:16" x14ac:dyDescent="0.25">
      <c r="K200" s="184">
        <v>0.46</v>
      </c>
      <c r="L200" s="184">
        <v>0.41</v>
      </c>
      <c r="M200" s="184">
        <v>0.57999999999999996</v>
      </c>
      <c r="N200" s="184">
        <v>0.55000000000000004</v>
      </c>
      <c r="O200" s="184">
        <v>0.64</v>
      </c>
      <c r="P200" s="184">
        <v>0.57999999999999996</v>
      </c>
    </row>
    <row r="201" spans="11:16" x14ac:dyDescent="0.25">
      <c r="K201" s="184">
        <v>0.46</v>
      </c>
      <c r="L201" s="184">
        <v>0.41</v>
      </c>
      <c r="M201" s="184">
        <v>0.57999999999999996</v>
      </c>
      <c r="N201" s="184">
        <v>0.55000000000000004</v>
      </c>
      <c r="O201" s="184">
        <v>0.64</v>
      </c>
      <c r="P201" s="184">
        <v>0.57999999999999996</v>
      </c>
    </row>
    <row r="202" spans="11:16" x14ac:dyDescent="0.25">
      <c r="K202" s="184">
        <v>0.46</v>
      </c>
      <c r="L202" s="184">
        <v>0.41</v>
      </c>
      <c r="M202" s="184">
        <v>0.57999999999999996</v>
      </c>
      <c r="N202" s="184">
        <v>0.55000000000000004</v>
      </c>
      <c r="O202" s="184">
        <v>0.64</v>
      </c>
      <c r="P202" s="184">
        <v>0.57999999999999996</v>
      </c>
    </row>
    <row r="203" spans="11:16" x14ac:dyDescent="0.25">
      <c r="K203" s="184">
        <v>0.46</v>
      </c>
      <c r="L203" s="184">
        <v>0.41</v>
      </c>
      <c r="M203" s="184">
        <v>0.57999999999999996</v>
      </c>
      <c r="N203" s="184">
        <v>0.55000000000000004</v>
      </c>
      <c r="O203" s="184">
        <v>0.64</v>
      </c>
      <c r="P203" s="184">
        <v>0.57999999999999996</v>
      </c>
    </row>
    <row r="204" spans="11:16" x14ac:dyDescent="0.25">
      <c r="K204" s="184">
        <v>0.46</v>
      </c>
      <c r="L204" s="184">
        <v>0.41</v>
      </c>
      <c r="M204" s="184">
        <v>0.57999999999999996</v>
      </c>
      <c r="N204" s="184">
        <v>0.55000000000000004</v>
      </c>
      <c r="O204" s="184">
        <v>0.64</v>
      </c>
      <c r="P204" s="184">
        <v>0.57999999999999996</v>
      </c>
    </row>
    <row r="205" spans="11:16" x14ac:dyDescent="0.25">
      <c r="K205" s="184">
        <v>0.46</v>
      </c>
      <c r="L205" s="184">
        <v>0.41</v>
      </c>
      <c r="M205" s="184">
        <v>0.57999999999999996</v>
      </c>
      <c r="N205" s="184">
        <v>0.55000000000000004</v>
      </c>
      <c r="O205" s="184">
        <v>0.64</v>
      </c>
      <c r="P205" s="184">
        <v>0.57999999999999996</v>
      </c>
    </row>
    <row r="206" spans="11:16" x14ac:dyDescent="0.25">
      <c r="K206" s="184">
        <v>0.46</v>
      </c>
      <c r="L206" s="184">
        <v>0.41</v>
      </c>
      <c r="M206" s="184">
        <v>0.57999999999999996</v>
      </c>
      <c r="N206" s="184">
        <v>0.55000000000000004</v>
      </c>
      <c r="O206" s="184">
        <v>0.64</v>
      </c>
      <c r="P206" s="184">
        <v>0.57999999999999996</v>
      </c>
    </row>
    <row r="207" spans="11:16" x14ac:dyDescent="0.25">
      <c r="K207" s="184">
        <v>0.46</v>
      </c>
      <c r="L207" s="184">
        <v>0.41</v>
      </c>
      <c r="M207" s="184">
        <v>0.57999999999999996</v>
      </c>
      <c r="N207" s="184">
        <v>0.55000000000000004</v>
      </c>
      <c r="O207" s="184">
        <v>0.64</v>
      </c>
      <c r="P207" s="184">
        <v>0.57999999999999996</v>
      </c>
    </row>
    <row r="208" spans="11:16" x14ac:dyDescent="0.25">
      <c r="K208" s="184">
        <v>0.46</v>
      </c>
      <c r="L208" s="184">
        <v>0.41</v>
      </c>
      <c r="M208" s="184">
        <v>0.57999999999999996</v>
      </c>
      <c r="N208" s="184">
        <v>0.55000000000000004</v>
      </c>
      <c r="O208" s="184">
        <v>0.64</v>
      </c>
      <c r="P208" s="184">
        <v>0.57999999999999996</v>
      </c>
    </row>
    <row r="209" spans="11:16" x14ac:dyDescent="0.25">
      <c r="K209" s="184">
        <v>0.46</v>
      </c>
      <c r="L209" s="184">
        <v>0.41</v>
      </c>
      <c r="M209" s="184">
        <v>0.57999999999999996</v>
      </c>
      <c r="N209" s="184">
        <v>0.55000000000000004</v>
      </c>
      <c r="O209" s="184">
        <v>0.64</v>
      </c>
      <c r="P209" s="184">
        <v>0.57999999999999996</v>
      </c>
    </row>
    <row r="210" spans="11:16" x14ac:dyDescent="0.25">
      <c r="K210" s="184">
        <v>0.46</v>
      </c>
      <c r="L210" s="184">
        <v>0.41</v>
      </c>
      <c r="M210" s="184">
        <v>0.57999999999999996</v>
      </c>
      <c r="N210" s="184">
        <v>0.55000000000000004</v>
      </c>
      <c r="O210" s="184">
        <v>0.64</v>
      </c>
      <c r="P210" s="184">
        <v>0.57999999999999996</v>
      </c>
    </row>
    <row r="211" spans="11:16" x14ac:dyDescent="0.25">
      <c r="K211" s="184">
        <v>0.46</v>
      </c>
      <c r="L211" s="184">
        <v>0.41</v>
      </c>
      <c r="M211" s="184">
        <v>0.57999999999999996</v>
      </c>
      <c r="N211" s="184">
        <v>0.55000000000000004</v>
      </c>
      <c r="O211" s="184">
        <v>0.64</v>
      </c>
      <c r="P211" s="184">
        <v>0.57999999999999996</v>
      </c>
    </row>
    <row r="212" spans="11:16" x14ac:dyDescent="0.25">
      <c r="K212" s="184">
        <v>0.46</v>
      </c>
      <c r="L212" s="184">
        <v>0.41</v>
      </c>
      <c r="M212" s="184">
        <v>0.57999999999999996</v>
      </c>
      <c r="N212" s="184">
        <v>0.55000000000000004</v>
      </c>
      <c r="O212" s="184">
        <v>0.64</v>
      </c>
      <c r="P212" s="184">
        <v>0.57999999999999996</v>
      </c>
    </row>
    <row r="213" spans="11:16" x14ac:dyDescent="0.25">
      <c r="K213" s="184">
        <v>0.46</v>
      </c>
      <c r="L213" s="184">
        <v>0.41</v>
      </c>
      <c r="M213" s="184">
        <v>0.57999999999999996</v>
      </c>
      <c r="N213" s="184">
        <v>0.55000000000000004</v>
      </c>
      <c r="O213" s="184">
        <v>0.64</v>
      </c>
      <c r="P213" s="184">
        <v>0.57999999999999996</v>
      </c>
    </row>
    <row r="214" spans="11:16" x14ac:dyDescent="0.25">
      <c r="K214" s="184">
        <v>0.46</v>
      </c>
      <c r="L214" s="184">
        <v>0.41</v>
      </c>
      <c r="M214" s="184">
        <v>0.57999999999999996</v>
      </c>
      <c r="N214" s="184">
        <v>0.55000000000000004</v>
      </c>
      <c r="O214" s="184">
        <v>0.64</v>
      </c>
      <c r="P214" s="184">
        <v>0.57999999999999996</v>
      </c>
    </row>
    <row r="215" spans="11:16" x14ac:dyDescent="0.25">
      <c r="K215" s="184">
        <v>0.46</v>
      </c>
      <c r="L215" s="184">
        <v>0.41</v>
      </c>
      <c r="M215" s="184">
        <v>0.57999999999999996</v>
      </c>
      <c r="N215" s="184">
        <v>0.55000000000000004</v>
      </c>
      <c r="O215" s="184">
        <v>0.64</v>
      </c>
      <c r="P215" s="184">
        <v>0.57999999999999996</v>
      </c>
    </row>
    <row r="216" spans="11:16" x14ac:dyDescent="0.25">
      <c r="K216" s="184">
        <v>0.46</v>
      </c>
      <c r="L216" s="184">
        <v>0.41</v>
      </c>
      <c r="M216" s="184">
        <v>0.57999999999999996</v>
      </c>
      <c r="N216" s="184">
        <v>0.55000000000000004</v>
      </c>
      <c r="O216" s="184">
        <v>0.64</v>
      </c>
      <c r="P216" s="184">
        <v>0.57999999999999996</v>
      </c>
    </row>
    <row r="217" spans="11:16" x14ac:dyDescent="0.25">
      <c r="K217" s="184">
        <v>0.46</v>
      </c>
      <c r="L217" s="184">
        <v>0.41</v>
      </c>
      <c r="M217" s="184">
        <v>0.57999999999999996</v>
      </c>
      <c r="N217" s="184">
        <v>0.55000000000000004</v>
      </c>
      <c r="O217" s="184">
        <v>0.64</v>
      </c>
      <c r="P217" s="184">
        <v>0.57999999999999996</v>
      </c>
    </row>
    <row r="218" spans="11:16" x14ac:dyDescent="0.25">
      <c r="K218" s="184">
        <v>0.46</v>
      </c>
      <c r="L218" s="184">
        <v>0.41</v>
      </c>
      <c r="M218" s="184">
        <v>0.57999999999999996</v>
      </c>
      <c r="N218" s="184">
        <v>0.55000000000000004</v>
      </c>
      <c r="O218" s="184">
        <v>0.64</v>
      </c>
      <c r="P218" s="184">
        <v>0.57999999999999996</v>
      </c>
    </row>
    <row r="219" spans="11:16" x14ac:dyDescent="0.25">
      <c r="K219" s="184">
        <v>0.46</v>
      </c>
      <c r="L219" s="184">
        <v>0.41</v>
      </c>
      <c r="M219" s="184">
        <v>0.57999999999999996</v>
      </c>
      <c r="N219" s="184">
        <v>0.55000000000000004</v>
      </c>
      <c r="O219" s="184">
        <v>0.64</v>
      </c>
      <c r="P219" s="184">
        <v>0.57999999999999996</v>
      </c>
    </row>
    <row r="220" spans="11:16" x14ac:dyDescent="0.25">
      <c r="K220" s="184">
        <v>0.46</v>
      </c>
      <c r="L220" s="184">
        <v>0.41</v>
      </c>
      <c r="M220" s="184">
        <v>0.57999999999999996</v>
      </c>
      <c r="N220" s="184">
        <v>0.55000000000000004</v>
      </c>
      <c r="O220" s="184">
        <v>0.64</v>
      </c>
      <c r="P220" s="184">
        <v>0.57999999999999996</v>
      </c>
    </row>
    <row r="221" spans="11:16" x14ac:dyDescent="0.25">
      <c r="K221" s="184">
        <v>0.46</v>
      </c>
      <c r="L221" s="184">
        <v>0.41</v>
      </c>
      <c r="M221" s="184">
        <v>0.57999999999999996</v>
      </c>
      <c r="N221" s="184">
        <v>0.55000000000000004</v>
      </c>
      <c r="O221" s="184">
        <v>0.64</v>
      </c>
      <c r="P221" s="184">
        <v>0.57999999999999996</v>
      </c>
    </row>
    <row r="222" spans="11:16" x14ac:dyDescent="0.25">
      <c r="K222" s="184">
        <v>0.46</v>
      </c>
      <c r="L222" s="184">
        <v>0.41</v>
      </c>
      <c r="M222" s="184">
        <v>0.57999999999999996</v>
      </c>
      <c r="N222" s="184">
        <v>0.55000000000000004</v>
      </c>
      <c r="O222" s="184">
        <v>0.64</v>
      </c>
      <c r="P222" s="184">
        <v>0.57999999999999996</v>
      </c>
    </row>
    <row r="223" spans="11:16" x14ac:dyDescent="0.25">
      <c r="K223" s="184">
        <v>0.46</v>
      </c>
      <c r="L223" s="184">
        <v>0.41</v>
      </c>
      <c r="M223" s="184">
        <v>0.57999999999999996</v>
      </c>
      <c r="N223" s="184">
        <v>0.55000000000000004</v>
      </c>
      <c r="O223" s="184">
        <v>0.64</v>
      </c>
      <c r="P223" s="184">
        <v>0.57999999999999996</v>
      </c>
    </row>
    <row r="224" spans="11:16" x14ac:dyDescent="0.25">
      <c r="K224" s="184">
        <v>0.46</v>
      </c>
      <c r="L224" s="184">
        <v>0.41</v>
      </c>
      <c r="M224" s="184">
        <v>0.57999999999999996</v>
      </c>
      <c r="N224" s="184">
        <v>0.55000000000000004</v>
      </c>
      <c r="O224" s="184">
        <v>0.64</v>
      </c>
      <c r="P224" s="184">
        <v>0.57999999999999996</v>
      </c>
    </row>
    <row r="225" spans="11:16" x14ac:dyDescent="0.25">
      <c r="K225" s="184">
        <v>0.46</v>
      </c>
      <c r="L225" s="184">
        <v>0.41</v>
      </c>
      <c r="M225" s="184">
        <v>0.57999999999999996</v>
      </c>
      <c r="N225" s="184">
        <v>0.55000000000000004</v>
      </c>
      <c r="O225" s="184">
        <v>0.64</v>
      </c>
      <c r="P225" s="184">
        <v>0.57999999999999996</v>
      </c>
    </row>
    <row r="226" spans="11:16" x14ac:dyDescent="0.25">
      <c r="K226" s="184">
        <v>0.46</v>
      </c>
      <c r="L226" s="184">
        <v>0.41</v>
      </c>
      <c r="M226" s="184">
        <v>0.57999999999999996</v>
      </c>
      <c r="N226" s="184">
        <v>0.55000000000000004</v>
      </c>
      <c r="O226" s="184">
        <v>0.64</v>
      </c>
      <c r="P226" s="184">
        <v>0.57999999999999996</v>
      </c>
    </row>
    <row r="227" spans="11:16" x14ac:dyDescent="0.25">
      <c r="K227" s="184">
        <v>0.46</v>
      </c>
      <c r="L227" s="184">
        <v>0.41</v>
      </c>
      <c r="M227" s="184">
        <v>0.57999999999999996</v>
      </c>
      <c r="N227" s="184">
        <v>0.55000000000000004</v>
      </c>
      <c r="O227" s="184">
        <v>0.64</v>
      </c>
      <c r="P227" s="184">
        <v>0.57999999999999996</v>
      </c>
    </row>
    <row r="228" spans="11:16" x14ac:dyDescent="0.25">
      <c r="K228" s="184">
        <v>0.46</v>
      </c>
      <c r="L228" s="184">
        <v>0.41</v>
      </c>
      <c r="M228" s="184">
        <v>0.57999999999999996</v>
      </c>
      <c r="N228" s="184">
        <v>0.55000000000000004</v>
      </c>
      <c r="O228" s="184">
        <v>0.64</v>
      </c>
      <c r="P228" s="184">
        <v>0.57999999999999996</v>
      </c>
    </row>
    <row r="229" spans="11:16" x14ac:dyDescent="0.25">
      <c r="K229" s="184">
        <v>0.46</v>
      </c>
      <c r="L229" s="184">
        <v>0.41</v>
      </c>
      <c r="M229" s="184">
        <v>0.57999999999999996</v>
      </c>
      <c r="N229" s="184">
        <v>0.55000000000000004</v>
      </c>
      <c r="O229" s="184">
        <v>0.64</v>
      </c>
      <c r="P229" s="184">
        <v>0.57999999999999996</v>
      </c>
    </row>
    <row r="230" spans="11:16" x14ac:dyDescent="0.25">
      <c r="K230" s="184">
        <v>0.46</v>
      </c>
      <c r="L230" s="184">
        <v>0.41</v>
      </c>
      <c r="M230" s="184">
        <v>0.57999999999999996</v>
      </c>
      <c r="N230" s="184">
        <v>0.55000000000000004</v>
      </c>
      <c r="O230" s="184">
        <v>0.64</v>
      </c>
      <c r="P230" s="184">
        <v>0.57999999999999996</v>
      </c>
    </row>
    <row r="231" spans="11:16" x14ac:dyDescent="0.25">
      <c r="K231" s="184">
        <v>0.46</v>
      </c>
      <c r="L231" s="184">
        <v>0.41</v>
      </c>
      <c r="M231" s="184">
        <v>0.57999999999999996</v>
      </c>
      <c r="N231" s="184">
        <v>0.55000000000000004</v>
      </c>
      <c r="O231" s="184">
        <v>0.64</v>
      </c>
      <c r="P231" s="184">
        <v>0.57999999999999996</v>
      </c>
    </row>
    <row r="232" spans="11:16" x14ac:dyDescent="0.25">
      <c r="K232" s="184">
        <v>0.46</v>
      </c>
      <c r="L232" s="184">
        <v>0.41</v>
      </c>
      <c r="M232" s="184">
        <v>0.57999999999999996</v>
      </c>
      <c r="N232" s="184">
        <v>0.55000000000000004</v>
      </c>
      <c r="O232" s="184">
        <v>0.64</v>
      </c>
      <c r="P232" s="184">
        <v>0.57999999999999996</v>
      </c>
    </row>
    <row r="233" spans="11:16" x14ac:dyDescent="0.25">
      <c r="K233" s="184">
        <v>0.46</v>
      </c>
      <c r="L233" s="184">
        <v>0.41</v>
      </c>
      <c r="M233" s="184">
        <v>0.57999999999999996</v>
      </c>
      <c r="N233" s="184">
        <v>0.55000000000000004</v>
      </c>
      <c r="O233" s="184">
        <v>0.64</v>
      </c>
      <c r="P233" s="184">
        <v>0.57999999999999996</v>
      </c>
    </row>
    <row r="234" spans="11:16" x14ac:dyDescent="0.25">
      <c r="K234" s="184">
        <v>0.46</v>
      </c>
      <c r="L234" s="184">
        <v>0.41</v>
      </c>
      <c r="M234" s="184">
        <v>0.57999999999999996</v>
      </c>
      <c r="N234" s="184">
        <v>0.55000000000000004</v>
      </c>
      <c r="O234" s="184">
        <v>0.64</v>
      </c>
      <c r="P234" s="184">
        <v>0.57999999999999996</v>
      </c>
    </row>
    <row r="235" spans="11:16" x14ac:dyDescent="0.25">
      <c r="K235" s="184">
        <v>0.46</v>
      </c>
      <c r="L235" s="184">
        <v>0.41</v>
      </c>
      <c r="M235" s="184">
        <v>0.57999999999999996</v>
      </c>
      <c r="N235" s="184">
        <v>0.55000000000000004</v>
      </c>
      <c r="O235" s="184">
        <v>0.64</v>
      </c>
      <c r="P235" s="184">
        <v>0.57999999999999996</v>
      </c>
    </row>
    <row r="236" spans="11:16" x14ac:dyDescent="0.25">
      <c r="K236" s="184">
        <v>0.46</v>
      </c>
      <c r="L236" s="184">
        <v>0.41</v>
      </c>
      <c r="M236" s="184">
        <v>0.57999999999999996</v>
      </c>
      <c r="N236" s="184">
        <v>0.55000000000000004</v>
      </c>
      <c r="O236" s="184">
        <v>0.64</v>
      </c>
      <c r="P236" s="184">
        <v>0.57999999999999996</v>
      </c>
    </row>
    <row r="237" spans="11:16" x14ac:dyDescent="0.25">
      <c r="K237" s="184">
        <v>0.46</v>
      </c>
      <c r="L237" s="184">
        <v>0.41</v>
      </c>
      <c r="M237" s="184">
        <v>0.57999999999999996</v>
      </c>
      <c r="N237" s="184">
        <v>0.55000000000000004</v>
      </c>
      <c r="O237" s="184">
        <v>0.64</v>
      </c>
      <c r="P237" s="184">
        <v>0.57999999999999996</v>
      </c>
    </row>
    <row r="238" spans="11:16" x14ac:dyDescent="0.25">
      <c r="K238" s="184">
        <v>0.46</v>
      </c>
      <c r="L238" s="184">
        <v>0.41</v>
      </c>
      <c r="M238" s="184">
        <v>0.57999999999999996</v>
      </c>
      <c r="N238" s="184">
        <v>0.55000000000000004</v>
      </c>
      <c r="O238" s="184">
        <v>0.64</v>
      </c>
      <c r="P238" s="184">
        <v>0.57999999999999996</v>
      </c>
    </row>
    <row r="239" spans="11:16" x14ac:dyDescent="0.25">
      <c r="K239" s="184">
        <v>0.46</v>
      </c>
      <c r="L239" s="184">
        <v>0.41</v>
      </c>
      <c r="M239" s="184">
        <v>0.57999999999999996</v>
      </c>
      <c r="N239" s="184">
        <v>0.55000000000000004</v>
      </c>
      <c r="O239" s="184">
        <v>0.64</v>
      </c>
      <c r="P239" s="184">
        <v>0.57999999999999996</v>
      </c>
    </row>
    <row r="240" spans="11:16" x14ac:dyDescent="0.25">
      <c r="K240" s="184">
        <v>0.46</v>
      </c>
      <c r="L240" s="184">
        <v>0.41</v>
      </c>
      <c r="M240" s="184">
        <v>0.57999999999999996</v>
      </c>
      <c r="N240" s="184">
        <v>0.55000000000000004</v>
      </c>
      <c r="O240" s="184">
        <v>0.64</v>
      </c>
      <c r="P240" s="184">
        <v>0.57999999999999996</v>
      </c>
    </row>
    <row r="241" spans="11:16" x14ac:dyDescent="0.25">
      <c r="K241" s="184">
        <v>0.46</v>
      </c>
      <c r="L241" s="184">
        <v>0.41</v>
      </c>
      <c r="M241" s="184">
        <v>0.57999999999999996</v>
      </c>
      <c r="N241" s="184">
        <v>0.55000000000000004</v>
      </c>
      <c r="O241" s="184">
        <v>0.64</v>
      </c>
      <c r="P241" s="184">
        <v>0.57999999999999996</v>
      </c>
    </row>
    <row r="242" spans="11:16" x14ac:dyDescent="0.25">
      <c r="K242" s="184">
        <v>0.46</v>
      </c>
      <c r="L242" s="184">
        <v>0.41</v>
      </c>
      <c r="M242" s="184">
        <v>0.57999999999999996</v>
      </c>
      <c r="N242" s="184">
        <v>0.55000000000000004</v>
      </c>
      <c r="O242" s="184">
        <v>0.64</v>
      </c>
      <c r="P242" s="184">
        <v>0.57999999999999996</v>
      </c>
    </row>
    <row r="243" spans="11:16" x14ac:dyDescent="0.25">
      <c r="K243" s="184">
        <v>0.46</v>
      </c>
      <c r="L243" s="184">
        <v>0.41</v>
      </c>
      <c r="M243" s="184">
        <v>0.57999999999999996</v>
      </c>
      <c r="N243" s="184">
        <v>0.55000000000000004</v>
      </c>
      <c r="O243" s="184">
        <v>0.64</v>
      </c>
      <c r="P243" s="184">
        <v>0.57999999999999996</v>
      </c>
    </row>
    <row r="244" spans="11:16" x14ac:dyDescent="0.25">
      <c r="K244" s="184">
        <v>0.46</v>
      </c>
      <c r="L244" s="184">
        <v>0.41</v>
      </c>
      <c r="M244" s="184">
        <v>0.57999999999999996</v>
      </c>
      <c r="N244" s="184">
        <v>0.55000000000000004</v>
      </c>
      <c r="O244" s="184">
        <v>0.64</v>
      </c>
      <c r="P244" s="184">
        <v>0.57999999999999996</v>
      </c>
    </row>
    <row r="245" spans="11:16" x14ac:dyDescent="0.25">
      <c r="K245" s="184">
        <v>0.46</v>
      </c>
      <c r="L245" s="184">
        <v>0.41</v>
      </c>
      <c r="M245" s="184">
        <v>0.57999999999999996</v>
      </c>
      <c r="N245" s="184">
        <v>0.55000000000000004</v>
      </c>
      <c r="O245" s="184">
        <v>0.64</v>
      </c>
      <c r="P245" s="184">
        <v>0.57999999999999996</v>
      </c>
    </row>
    <row r="246" spans="11:16" x14ac:dyDescent="0.25">
      <c r="K246" s="184">
        <v>0.46</v>
      </c>
      <c r="L246" s="184">
        <v>0.41</v>
      </c>
      <c r="M246" s="184">
        <v>0.57999999999999996</v>
      </c>
      <c r="N246" s="184">
        <v>0.55000000000000004</v>
      </c>
      <c r="O246" s="184">
        <v>0.64</v>
      </c>
      <c r="P246" s="184">
        <v>0.57999999999999996</v>
      </c>
    </row>
    <row r="247" spans="11:16" x14ac:dyDescent="0.25">
      <c r="K247" s="184">
        <v>0.46</v>
      </c>
      <c r="L247" s="184">
        <v>0.41</v>
      </c>
      <c r="M247" s="184">
        <v>0.57999999999999996</v>
      </c>
      <c r="N247" s="184">
        <v>0.55000000000000004</v>
      </c>
      <c r="O247" s="184">
        <v>0.64</v>
      </c>
      <c r="P247" s="184">
        <v>0.57999999999999996</v>
      </c>
    </row>
    <row r="248" spans="11:16" x14ac:dyDescent="0.25">
      <c r="K248" s="184">
        <v>0.46</v>
      </c>
      <c r="L248" s="184">
        <v>0.41</v>
      </c>
      <c r="M248" s="184">
        <v>0.57999999999999996</v>
      </c>
      <c r="N248" s="184">
        <v>0.55000000000000004</v>
      </c>
      <c r="O248" s="184">
        <v>0.64</v>
      </c>
      <c r="P248" s="184">
        <v>0.57999999999999996</v>
      </c>
    </row>
    <row r="249" spans="11:16" x14ac:dyDescent="0.25">
      <c r="K249" s="184">
        <v>0.46</v>
      </c>
      <c r="L249" s="184">
        <v>0.41</v>
      </c>
      <c r="M249" s="184">
        <v>0.57999999999999996</v>
      </c>
      <c r="N249" s="184">
        <v>0.55000000000000004</v>
      </c>
      <c r="O249" s="184">
        <v>0.64</v>
      </c>
      <c r="P249" s="184">
        <v>0.57999999999999996</v>
      </c>
    </row>
    <row r="250" spans="11:16" x14ac:dyDescent="0.25">
      <c r="K250" s="184">
        <v>0.46</v>
      </c>
      <c r="L250" s="184">
        <v>0.41</v>
      </c>
      <c r="M250" s="184">
        <v>0.57999999999999996</v>
      </c>
      <c r="N250" s="184">
        <v>0.55000000000000004</v>
      </c>
      <c r="O250" s="184">
        <v>0.64</v>
      </c>
      <c r="P250" s="184">
        <v>0.57999999999999996</v>
      </c>
    </row>
    <row r="251" spans="11:16" x14ac:dyDescent="0.25">
      <c r="K251" s="184">
        <v>0.46</v>
      </c>
      <c r="L251" s="184">
        <v>0.41</v>
      </c>
      <c r="M251" s="184">
        <v>0.57999999999999996</v>
      </c>
      <c r="N251" s="184">
        <v>0.55000000000000004</v>
      </c>
      <c r="O251" s="184">
        <v>0.64</v>
      </c>
      <c r="P251" s="184">
        <v>0.57999999999999996</v>
      </c>
    </row>
    <row r="252" spans="11:16" x14ac:dyDescent="0.25">
      <c r="K252" s="184">
        <v>0.46</v>
      </c>
      <c r="L252" s="184">
        <v>0.41</v>
      </c>
      <c r="M252" s="184">
        <v>0.57999999999999996</v>
      </c>
      <c r="N252" s="184">
        <v>0.55000000000000004</v>
      </c>
      <c r="O252" s="184">
        <v>0.64</v>
      </c>
      <c r="P252" s="184">
        <v>0.57999999999999996</v>
      </c>
    </row>
    <row r="253" spans="11:16" x14ac:dyDescent="0.25">
      <c r="K253" s="184">
        <v>0.46</v>
      </c>
      <c r="L253" s="184">
        <v>0.41</v>
      </c>
      <c r="M253" s="184">
        <v>0.57999999999999996</v>
      </c>
      <c r="N253" s="184">
        <v>0.55000000000000004</v>
      </c>
      <c r="O253" s="184">
        <v>0.64</v>
      </c>
      <c r="P253" s="184">
        <v>0.57999999999999996</v>
      </c>
    </row>
    <row r="254" spans="11:16" x14ac:dyDescent="0.25">
      <c r="K254" s="184">
        <v>0.46</v>
      </c>
      <c r="L254" s="184">
        <v>0.41</v>
      </c>
      <c r="M254" s="184">
        <v>0.57999999999999996</v>
      </c>
      <c r="N254" s="184">
        <v>0.55000000000000004</v>
      </c>
      <c r="O254" s="184">
        <v>0.64</v>
      </c>
      <c r="P254" s="184">
        <v>0.57999999999999996</v>
      </c>
    </row>
    <row r="255" spans="11:16" x14ac:dyDescent="0.25">
      <c r="K255" s="184">
        <v>0.46</v>
      </c>
      <c r="L255" s="184">
        <v>0.41</v>
      </c>
      <c r="M255" s="184">
        <v>0.57999999999999996</v>
      </c>
      <c r="N255" s="184">
        <v>0.55000000000000004</v>
      </c>
      <c r="O255" s="184">
        <v>0.64</v>
      </c>
      <c r="P255" s="184">
        <v>0.57999999999999996</v>
      </c>
    </row>
    <row r="256" spans="11:16" x14ac:dyDescent="0.25">
      <c r="K256" s="184">
        <v>0.46</v>
      </c>
      <c r="L256" s="184">
        <v>0.41</v>
      </c>
      <c r="M256" s="184">
        <v>0.57999999999999996</v>
      </c>
      <c r="N256" s="184">
        <v>0.55000000000000004</v>
      </c>
      <c r="O256" s="184">
        <v>0.64</v>
      </c>
      <c r="P256" s="184">
        <v>0.57999999999999996</v>
      </c>
    </row>
    <row r="257" spans="11:16" x14ac:dyDescent="0.25">
      <c r="K257" s="184">
        <v>0.46</v>
      </c>
      <c r="L257" s="184">
        <v>0.41</v>
      </c>
      <c r="M257" s="184">
        <v>0.57999999999999996</v>
      </c>
      <c r="N257" s="184">
        <v>0.55000000000000004</v>
      </c>
      <c r="O257" s="184">
        <v>0.64</v>
      </c>
      <c r="P257" s="184">
        <v>0.57999999999999996</v>
      </c>
    </row>
    <row r="258" spans="11:16" x14ac:dyDescent="0.25">
      <c r="K258" s="184">
        <v>0.46</v>
      </c>
      <c r="L258" s="184">
        <v>0.41</v>
      </c>
      <c r="M258" s="184">
        <v>0.57999999999999996</v>
      </c>
      <c r="N258" s="184">
        <v>0.55000000000000004</v>
      </c>
      <c r="O258" s="184">
        <v>0.64</v>
      </c>
      <c r="P258" s="184">
        <v>0.57999999999999996</v>
      </c>
    </row>
    <row r="259" spans="11:16" x14ac:dyDescent="0.25">
      <c r="K259" s="184">
        <v>0.46</v>
      </c>
      <c r="L259" s="184">
        <v>0.41</v>
      </c>
      <c r="M259" s="184">
        <v>0.57999999999999996</v>
      </c>
      <c r="N259" s="184">
        <v>0.55000000000000004</v>
      </c>
      <c r="O259" s="184">
        <v>0.64</v>
      </c>
      <c r="P259" s="184">
        <v>0.57999999999999996</v>
      </c>
    </row>
    <row r="260" spans="11:16" x14ac:dyDescent="0.25">
      <c r="K260" s="184">
        <v>0.46</v>
      </c>
      <c r="L260" s="184">
        <v>0.41</v>
      </c>
      <c r="M260" s="184">
        <v>0.57999999999999996</v>
      </c>
      <c r="N260" s="184">
        <v>0.55000000000000004</v>
      </c>
      <c r="O260" s="184">
        <v>0.64</v>
      </c>
      <c r="P260" s="184">
        <v>0.57999999999999996</v>
      </c>
    </row>
    <row r="261" spans="11:16" x14ac:dyDescent="0.25">
      <c r="K261" s="184">
        <v>0.46</v>
      </c>
      <c r="L261" s="184">
        <v>0.41</v>
      </c>
      <c r="M261" s="184">
        <v>0.57999999999999996</v>
      </c>
      <c r="N261" s="184">
        <v>0.55000000000000004</v>
      </c>
      <c r="O261" s="184">
        <v>0.64</v>
      </c>
      <c r="P261" s="184">
        <v>0.57999999999999996</v>
      </c>
    </row>
    <row r="262" spans="11:16" x14ac:dyDescent="0.25">
      <c r="K262" s="184">
        <v>0.46</v>
      </c>
      <c r="L262" s="184">
        <v>0.41</v>
      </c>
      <c r="M262" s="184">
        <v>0.57999999999999996</v>
      </c>
      <c r="N262" s="184">
        <v>0.55000000000000004</v>
      </c>
      <c r="O262" s="184">
        <v>0.64</v>
      </c>
      <c r="P262" s="184">
        <v>0.57999999999999996</v>
      </c>
    </row>
    <row r="263" spans="11:16" x14ac:dyDescent="0.25">
      <c r="K263" s="184">
        <v>0.46</v>
      </c>
      <c r="L263" s="184">
        <v>0.41</v>
      </c>
      <c r="M263" s="184">
        <v>0.57999999999999996</v>
      </c>
      <c r="N263" s="184">
        <v>0.55000000000000004</v>
      </c>
      <c r="O263" s="184">
        <v>0.64</v>
      </c>
      <c r="P263" s="184">
        <v>0.57999999999999996</v>
      </c>
    </row>
    <row r="264" spans="11:16" x14ac:dyDescent="0.25">
      <c r="K264" s="184">
        <v>0.46</v>
      </c>
      <c r="L264" s="184">
        <v>0.41</v>
      </c>
      <c r="M264" s="184">
        <v>0.57999999999999996</v>
      </c>
      <c r="N264" s="184">
        <v>0.55000000000000004</v>
      </c>
      <c r="O264" s="184">
        <v>0.64</v>
      </c>
      <c r="P264" s="184">
        <v>0.57999999999999996</v>
      </c>
    </row>
    <row r="265" spans="11:16" x14ac:dyDescent="0.25">
      <c r="K265" s="184">
        <v>0.46</v>
      </c>
      <c r="L265" s="184">
        <v>0.41</v>
      </c>
      <c r="M265" s="184">
        <v>0.57999999999999996</v>
      </c>
      <c r="N265" s="184">
        <v>0.55000000000000004</v>
      </c>
      <c r="O265" s="184">
        <v>0.64</v>
      </c>
      <c r="P265" s="184">
        <v>0.57999999999999996</v>
      </c>
    </row>
    <row r="266" spans="11:16" x14ac:dyDescent="0.25">
      <c r="K266" s="184">
        <v>0.46</v>
      </c>
      <c r="L266" s="184">
        <v>0.41</v>
      </c>
      <c r="M266" s="184">
        <v>0.57999999999999996</v>
      </c>
      <c r="N266" s="184">
        <v>0.55000000000000004</v>
      </c>
      <c r="O266" s="184">
        <v>0.64</v>
      </c>
      <c r="P266" s="184">
        <v>0.57999999999999996</v>
      </c>
    </row>
    <row r="267" spans="11:16" x14ac:dyDescent="0.25">
      <c r="K267" s="184">
        <v>0.46</v>
      </c>
      <c r="L267" s="184">
        <v>0.41</v>
      </c>
      <c r="M267" s="184">
        <v>0.57999999999999996</v>
      </c>
      <c r="N267" s="184">
        <v>0.55000000000000004</v>
      </c>
      <c r="O267" s="184">
        <v>0.64</v>
      </c>
      <c r="P267" s="184">
        <v>0.57999999999999996</v>
      </c>
    </row>
    <row r="268" spans="11:16" x14ac:dyDescent="0.25">
      <c r="K268" s="184">
        <v>0.46</v>
      </c>
      <c r="L268" s="184">
        <v>0.41</v>
      </c>
      <c r="M268" s="184">
        <v>0.57999999999999996</v>
      </c>
      <c r="N268" s="184">
        <v>0.55000000000000004</v>
      </c>
      <c r="O268" s="184">
        <v>0.64</v>
      </c>
      <c r="P268" s="184">
        <v>0.57999999999999996</v>
      </c>
    </row>
    <row r="269" spans="11:16" x14ac:dyDescent="0.25">
      <c r="K269" s="184">
        <v>0.46</v>
      </c>
      <c r="L269" s="184">
        <v>0.41</v>
      </c>
      <c r="M269" s="184">
        <v>0.57999999999999996</v>
      </c>
      <c r="N269" s="184">
        <v>0.55000000000000004</v>
      </c>
      <c r="O269" s="184">
        <v>0.64</v>
      </c>
      <c r="P269" s="184">
        <v>0.57999999999999996</v>
      </c>
    </row>
    <row r="270" spans="11:16" x14ac:dyDescent="0.25">
      <c r="K270" s="184">
        <v>0.46</v>
      </c>
      <c r="L270" s="184">
        <v>0.41</v>
      </c>
      <c r="M270" s="184">
        <v>0.57999999999999996</v>
      </c>
      <c r="N270" s="184">
        <v>0.55000000000000004</v>
      </c>
      <c r="O270" s="184">
        <v>0.64</v>
      </c>
      <c r="P270" s="184">
        <v>0.57999999999999996</v>
      </c>
    </row>
    <row r="271" spans="11:16" x14ac:dyDescent="0.25">
      <c r="K271" s="184">
        <v>0.46</v>
      </c>
      <c r="L271" s="184">
        <v>0.41</v>
      </c>
      <c r="M271" s="184">
        <v>0.57999999999999996</v>
      </c>
      <c r="N271" s="184">
        <v>0.55000000000000004</v>
      </c>
      <c r="O271" s="184">
        <v>0.64</v>
      </c>
      <c r="P271" s="184">
        <v>0.57999999999999996</v>
      </c>
    </row>
    <row r="272" spans="11:16" x14ac:dyDescent="0.25">
      <c r="K272" s="184">
        <v>0.46</v>
      </c>
      <c r="L272" s="184">
        <v>0.41</v>
      </c>
      <c r="M272" s="184">
        <v>0.57999999999999996</v>
      </c>
      <c r="N272" s="184">
        <v>0.55000000000000004</v>
      </c>
      <c r="O272" s="184">
        <v>0.64</v>
      </c>
      <c r="P272" s="184">
        <v>0.57999999999999996</v>
      </c>
    </row>
    <row r="273" spans="11:16" x14ac:dyDescent="0.25">
      <c r="K273" s="184">
        <v>0.46</v>
      </c>
      <c r="L273" s="184">
        <v>0.41</v>
      </c>
      <c r="M273" s="184">
        <v>0.57999999999999996</v>
      </c>
      <c r="N273" s="184">
        <v>0.55000000000000004</v>
      </c>
      <c r="O273" s="184">
        <v>0.64</v>
      </c>
      <c r="P273" s="184">
        <v>0.57999999999999996</v>
      </c>
    </row>
    <row r="274" spans="11:16" x14ac:dyDescent="0.25">
      <c r="K274" s="184">
        <v>0.46</v>
      </c>
      <c r="L274" s="184">
        <v>0.41</v>
      </c>
      <c r="M274" s="184">
        <v>0.57999999999999996</v>
      </c>
      <c r="N274" s="184">
        <v>0.55000000000000004</v>
      </c>
      <c r="O274" s="184">
        <v>0.64</v>
      </c>
      <c r="P274" s="184">
        <v>0.57999999999999996</v>
      </c>
    </row>
    <row r="275" spans="11:16" x14ac:dyDescent="0.25">
      <c r="K275" s="184">
        <v>0.46</v>
      </c>
      <c r="L275" s="184">
        <v>0.41</v>
      </c>
      <c r="M275" s="184">
        <v>0.57999999999999996</v>
      </c>
      <c r="N275" s="184">
        <v>0.55000000000000004</v>
      </c>
      <c r="O275" s="184">
        <v>0.64</v>
      </c>
      <c r="P275" s="184">
        <v>0.57999999999999996</v>
      </c>
    </row>
    <row r="276" spans="11:16" x14ac:dyDescent="0.25">
      <c r="K276" s="184">
        <v>0.46</v>
      </c>
      <c r="L276" s="184">
        <v>0.41</v>
      </c>
      <c r="M276" s="184">
        <v>0.57999999999999996</v>
      </c>
      <c r="N276" s="184">
        <v>0.55000000000000004</v>
      </c>
      <c r="O276" s="184">
        <v>0.64</v>
      </c>
      <c r="P276" s="184">
        <v>0.57999999999999996</v>
      </c>
    </row>
    <row r="277" spans="11:16" x14ac:dyDescent="0.25">
      <c r="K277" s="184">
        <v>0.46</v>
      </c>
      <c r="L277" s="184">
        <v>0.41</v>
      </c>
      <c r="M277" s="184">
        <v>0.57999999999999996</v>
      </c>
      <c r="N277" s="184">
        <v>0.55000000000000004</v>
      </c>
      <c r="O277" s="184">
        <v>0.64</v>
      </c>
      <c r="P277" s="184">
        <v>0.57999999999999996</v>
      </c>
    </row>
    <row r="278" spans="11:16" x14ac:dyDescent="0.25">
      <c r="K278" s="184">
        <v>0.46</v>
      </c>
      <c r="L278" s="184">
        <v>0.41</v>
      </c>
      <c r="M278" s="184">
        <v>0.57999999999999996</v>
      </c>
      <c r="N278" s="184">
        <v>0.55000000000000004</v>
      </c>
      <c r="O278" s="184">
        <v>0.64</v>
      </c>
      <c r="P278" s="184">
        <v>0.57999999999999996</v>
      </c>
    </row>
    <row r="279" spans="11:16" x14ac:dyDescent="0.25">
      <c r="K279" s="184">
        <v>0.46</v>
      </c>
      <c r="L279" s="184">
        <v>0.41</v>
      </c>
      <c r="M279" s="184">
        <v>0.57999999999999996</v>
      </c>
      <c r="N279" s="184">
        <v>0.55000000000000004</v>
      </c>
      <c r="O279" s="184">
        <v>0.64</v>
      </c>
      <c r="P279" s="184">
        <v>0.57999999999999996</v>
      </c>
    </row>
    <row r="280" spans="11:16" x14ac:dyDescent="0.25">
      <c r="K280" s="184">
        <v>0.46</v>
      </c>
      <c r="L280" s="184">
        <v>0.41</v>
      </c>
      <c r="M280" s="184">
        <v>0.57999999999999996</v>
      </c>
      <c r="N280" s="184">
        <v>0.55000000000000004</v>
      </c>
      <c r="O280" s="184">
        <v>0.64</v>
      </c>
      <c r="P280" s="184">
        <v>0.57999999999999996</v>
      </c>
    </row>
    <row r="281" spans="11:16" x14ac:dyDescent="0.25">
      <c r="K281" s="184">
        <v>0.46</v>
      </c>
      <c r="L281" s="184">
        <v>0.41</v>
      </c>
      <c r="M281" s="184">
        <v>0.57999999999999996</v>
      </c>
      <c r="N281" s="184">
        <v>0.55000000000000004</v>
      </c>
      <c r="O281" s="184">
        <v>0.64</v>
      </c>
      <c r="P281" s="184">
        <v>0.57999999999999996</v>
      </c>
    </row>
    <row r="282" spans="11:16" x14ac:dyDescent="0.25">
      <c r="K282" s="184">
        <v>0.46</v>
      </c>
      <c r="L282" s="184">
        <v>0.41</v>
      </c>
      <c r="M282" s="184">
        <v>0.57999999999999996</v>
      </c>
      <c r="N282" s="184">
        <v>0.55000000000000004</v>
      </c>
      <c r="O282" s="184">
        <v>0.64</v>
      </c>
      <c r="P282" s="184">
        <v>0.57999999999999996</v>
      </c>
    </row>
    <row r="283" spans="11:16" x14ac:dyDescent="0.25">
      <c r="K283" s="184">
        <v>0.46</v>
      </c>
      <c r="L283" s="184">
        <v>0.41</v>
      </c>
      <c r="M283" s="184">
        <v>0.57999999999999996</v>
      </c>
      <c r="N283" s="184">
        <v>0.55000000000000004</v>
      </c>
      <c r="O283" s="184">
        <v>0.64</v>
      </c>
      <c r="P283" s="184">
        <v>0.57999999999999996</v>
      </c>
    </row>
    <row r="284" spans="11:16" x14ac:dyDescent="0.25">
      <c r="K284" s="184">
        <v>0.46</v>
      </c>
      <c r="L284" s="184">
        <v>0.41</v>
      </c>
      <c r="M284" s="184">
        <v>0.57999999999999996</v>
      </c>
      <c r="N284" s="184">
        <v>0.55000000000000004</v>
      </c>
      <c r="O284" s="184">
        <v>0.64</v>
      </c>
      <c r="P284" s="184">
        <v>0.57999999999999996</v>
      </c>
    </row>
    <row r="285" spans="11:16" x14ac:dyDescent="0.25">
      <c r="K285" s="184">
        <v>0.46</v>
      </c>
      <c r="L285" s="184">
        <v>0.41</v>
      </c>
      <c r="M285" s="184">
        <v>0.57999999999999996</v>
      </c>
      <c r="N285" s="184">
        <v>0.55000000000000004</v>
      </c>
      <c r="O285" s="184">
        <v>0.64</v>
      </c>
      <c r="P285" s="184">
        <v>0.57999999999999996</v>
      </c>
    </row>
    <row r="286" spans="11:16" x14ac:dyDescent="0.25">
      <c r="K286" s="184">
        <v>0.46</v>
      </c>
      <c r="L286" s="184">
        <v>0.41</v>
      </c>
      <c r="M286" s="184">
        <v>0.57999999999999996</v>
      </c>
      <c r="N286" s="184">
        <v>0.55000000000000004</v>
      </c>
      <c r="O286" s="184">
        <v>0.64</v>
      </c>
      <c r="P286" s="184">
        <v>0.57999999999999996</v>
      </c>
    </row>
    <row r="287" spans="11:16" x14ac:dyDescent="0.25">
      <c r="K287" s="184">
        <v>0.46</v>
      </c>
      <c r="L287" s="184">
        <v>0.41</v>
      </c>
      <c r="M287" s="184">
        <v>0.57999999999999996</v>
      </c>
      <c r="N287" s="184">
        <v>0.55000000000000004</v>
      </c>
      <c r="O287" s="184">
        <v>0.64</v>
      </c>
      <c r="P287" s="184">
        <v>0.57999999999999996</v>
      </c>
    </row>
    <row r="288" spans="11:16" x14ac:dyDescent="0.25">
      <c r="K288" s="184">
        <v>0.46</v>
      </c>
      <c r="L288" s="184">
        <v>0.41</v>
      </c>
      <c r="M288" s="184">
        <v>0.57999999999999996</v>
      </c>
      <c r="N288" s="184">
        <v>0.55000000000000004</v>
      </c>
      <c r="O288" s="184">
        <v>0.64</v>
      </c>
      <c r="P288" s="184">
        <v>0.57999999999999996</v>
      </c>
    </row>
    <row r="289" spans="11:16" x14ac:dyDescent="0.25">
      <c r="K289" s="184">
        <v>0.46</v>
      </c>
      <c r="L289" s="184">
        <v>0.41</v>
      </c>
      <c r="M289" s="184">
        <v>0.57999999999999996</v>
      </c>
      <c r="N289" s="184">
        <v>0.55000000000000004</v>
      </c>
      <c r="O289" s="184">
        <v>0.64</v>
      </c>
      <c r="P289" s="184">
        <v>0.57999999999999996</v>
      </c>
    </row>
    <row r="290" spans="11:16" x14ac:dyDescent="0.25">
      <c r="K290" s="184">
        <v>0.46</v>
      </c>
      <c r="L290" s="184">
        <v>0.41</v>
      </c>
      <c r="M290" s="184">
        <v>0.57999999999999996</v>
      </c>
      <c r="N290" s="184">
        <v>0.55000000000000004</v>
      </c>
      <c r="O290" s="184">
        <v>0.64</v>
      </c>
      <c r="P290" s="184">
        <v>0.57999999999999996</v>
      </c>
    </row>
    <row r="291" spans="11:16" x14ac:dyDescent="0.25">
      <c r="K291" s="184">
        <v>0.46</v>
      </c>
      <c r="L291" s="184">
        <v>0.41</v>
      </c>
      <c r="M291" s="184">
        <v>0.57999999999999996</v>
      </c>
      <c r="N291" s="184">
        <v>0.55000000000000004</v>
      </c>
      <c r="O291" s="184">
        <v>0.64</v>
      </c>
      <c r="P291" s="184">
        <v>0.57999999999999996</v>
      </c>
    </row>
    <row r="292" spans="11:16" x14ac:dyDescent="0.25">
      <c r="K292" s="184">
        <v>0.46</v>
      </c>
      <c r="L292" s="184">
        <v>0.41</v>
      </c>
      <c r="M292" s="184">
        <v>0.57999999999999996</v>
      </c>
      <c r="N292" s="184">
        <v>0.55000000000000004</v>
      </c>
      <c r="O292" s="184">
        <v>0.64</v>
      </c>
      <c r="P292" s="184">
        <v>0.57999999999999996</v>
      </c>
    </row>
    <row r="293" spans="11:16" x14ac:dyDescent="0.25">
      <c r="K293" s="184">
        <v>0.46</v>
      </c>
      <c r="L293" s="184">
        <v>0.41</v>
      </c>
      <c r="M293" s="184">
        <v>0.57999999999999996</v>
      </c>
      <c r="N293" s="184">
        <v>0.55000000000000004</v>
      </c>
      <c r="O293" s="184">
        <v>0.64</v>
      </c>
      <c r="P293" s="184">
        <v>0.57999999999999996</v>
      </c>
    </row>
    <row r="294" spans="11:16" x14ac:dyDescent="0.25">
      <c r="K294" s="184">
        <v>0.46</v>
      </c>
      <c r="L294" s="184">
        <v>0.41</v>
      </c>
      <c r="M294" s="184">
        <v>0.57999999999999996</v>
      </c>
      <c r="N294" s="184">
        <v>0.55000000000000004</v>
      </c>
      <c r="O294" s="184">
        <v>0.64</v>
      </c>
      <c r="P294" s="184">
        <v>0.57999999999999996</v>
      </c>
    </row>
    <row r="295" spans="11:16" x14ac:dyDescent="0.25">
      <c r="K295" s="184">
        <v>0.46</v>
      </c>
      <c r="L295" s="184">
        <v>0.41</v>
      </c>
      <c r="M295" s="184">
        <v>0.57999999999999996</v>
      </c>
      <c r="N295" s="184">
        <v>0.55000000000000004</v>
      </c>
      <c r="O295" s="184">
        <v>0.64</v>
      </c>
      <c r="P295" s="184">
        <v>0.57999999999999996</v>
      </c>
    </row>
    <row r="296" spans="11:16" x14ac:dyDescent="0.25">
      <c r="K296" s="184">
        <v>0.46</v>
      </c>
      <c r="L296" s="184">
        <v>0.41</v>
      </c>
      <c r="M296" s="184">
        <v>0.57999999999999996</v>
      </c>
      <c r="N296" s="184">
        <v>0.55000000000000004</v>
      </c>
      <c r="O296" s="184">
        <v>0.64</v>
      </c>
      <c r="P296" s="184">
        <v>0.57999999999999996</v>
      </c>
    </row>
    <row r="297" spans="11:16" x14ac:dyDescent="0.25">
      <c r="K297" s="184">
        <v>0.46</v>
      </c>
      <c r="L297" s="184">
        <v>0.41</v>
      </c>
      <c r="M297" s="184">
        <v>0.57999999999999996</v>
      </c>
      <c r="N297" s="184">
        <v>0.55000000000000004</v>
      </c>
      <c r="O297" s="184">
        <v>0.64</v>
      </c>
      <c r="P297" s="184">
        <v>0.57999999999999996</v>
      </c>
    </row>
    <row r="298" spans="11:16" x14ac:dyDescent="0.25">
      <c r="K298" s="184">
        <v>0.46</v>
      </c>
      <c r="L298" s="184">
        <v>0.41</v>
      </c>
      <c r="M298" s="184">
        <v>0.57999999999999996</v>
      </c>
      <c r="N298" s="184">
        <v>0.55000000000000004</v>
      </c>
      <c r="O298" s="184">
        <v>0.64</v>
      </c>
      <c r="P298" s="184">
        <v>0.57999999999999996</v>
      </c>
    </row>
    <row r="299" spans="11:16" x14ac:dyDescent="0.25">
      <c r="K299" s="184">
        <v>0.46</v>
      </c>
      <c r="L299" s="184">
        <v>0.41</v>
      </c>
      <c r="M299" s="184">
        <v>0.57999999999999996</v>
      </c>
      <c r="N299" s="184">
        <v>0.55000000000000004</v>
      </c>
      <c r="O299" s="184">
        <v>0.64</v>
      </c>
      <c r="P299" s="184">
        <v>0.57999999999999996</v>
      </c>
    </row>
    <row r="300" spans="11:16" x14ac:dyDescent="0.25">
      <c r="K300" s="184">
        <v>0.46</v>
      </c>
      <c r="L300" s="184">
        <v>0.41</v>
      </c>
      <c r="M300" s="184">
        <v>0.57999999999999996</v>
      </c>
      <c r="N300" s="184">
        <v>0.55000000000000004</v>
      </c>
      <c r="O300" s="184">
        <v>0.64</v>
      </c>
      <c r="P300" s="184">
        <v>0.57999999999999996</v>
      </c>
    </row>
    <row r="301" spans="11:16" x14ac:dyDescent="0.25">
      <c r="K301" s="184">
        <v>0.46</v>
      </c>
      <c r="L301" s="184">
        <v>0.41</v>
      </c>
      <c r="M301" s="184">
        <v>0.57999999999999996</v>
      </c>
      <c r="N301" s="184">
        <v>0.55000000000000004</v>
      </c>
      <c r="O301" s="184">
        <v>0.64</v>
      </c>
      <c r="P301" s="184">
        <v>0.57999999999999996</v>
      </c>
    </row>
    <row r="302" spans="11:16" x14ac:dyDescent="0.25">
      <c r="K302" s="184">
        <v>0.46</v>
      </c>
      <c r="L302" s="184">
        <v>0.41</v>
      </c>
      <c r="M302" s="184">
        <v>0.57999999999999996</v>
      </c>
      <c r="N302" s="184">
        <v>0.55000000000000004</v>
      </c>
      <c r="O302" s="184">
        <v>0.64</v>
      </c>
      <c r="P302" s="184">
        <v>0.57999999999999996</v>
      </c>
    </row>
    <row r="303" spans="11:16" x14ac:dyDescent="0.25">
      <c r="K303" s="184">
        <v>0.46</v>
      </c>
      <c r="L303" s="184">
        <v>0.41</v>
      </c>
      <c r="M303" s="184">
        <v>0.57999999999999996</v>
      </c>
      <c r="N303" s="184">
        <v>0.55000000000000004</v>
      </c>
      <c r="O303" s="184">
        <v>0.64</v>
      </c>
      <c r="P303" s="184">
        <v>0.57999999999999996</v>
      </c>
    </row>
    <row r="304" spans="11:16" x14ac:dyDescent="0.25">
      <c r="K304" s="184">
        <v>0.46</v>
      </c>
      <c r="L304" s="184">
        <v>0.41</v>
      </c>
      <c r="M304" s="184">
        <v>0.57999999999999996</v>
      </c>
      <c r="N304" s="184">
        <v>0.55000000000000004</v>
      </c>
      <c r="O304" s="184">
        <v>0.64</v>
      </c>
      <c r="P304" s="184">
        <v>0.57999999999999996</v>
      </c>
    </row>
    <row r="305" spans="11:16" x14ac:dyDescent="0.25">
      <c r="K305" s="184">
        <v>0.46</v>
      </c>
      <c r="L305" s="184">
        <v>0.41</v>
      </c>
      <c r="M305" s="184">
        <v>0.57999999999999996</v>
      </c>
      <c r="N305" s="184">
        <v>0.55000000000000004</v>
      </c>
      <c r="O305" s="184">
        <v>0.64</v>
      </c>
      <c r="P305" s="184">
        <v>0.57999999999999996</v>
      </c>
    </row>
    <row r="306" spans="11:16" x14ac:dyDescent="0.25">
      <c r="K306" s="184">
        <v>0.46</v>
      </c>
      <c r="L306" s="184">
        <v>0.41</v>
      </c>
      <c r="M306" s="184">
        <v>0.57999999999999996</v>
      </c>
      <c r="N306" s="184">
        <v>0.55000000000000004</v>
      </c>
      <c r="O306" s="184">
        <v>0.64</v>
      </c>
      <c r="P306" s="184">
        <v>0.57999999999999996</v>
      </c>
    </row>
    <row r="307" spans="11:16" x14ac:dyDescent="0.25">
      <c r="K307" s="184">
        <v>0.46</v>
      </c>
      <c r="L307" s="184">
        <v>0.41</v>
      </c>
      <c r="M307" s="184">
        <v>0.57999999999999996</v>
      </c>
      <c r="N307" s="184">
        <v>0.55000000000000004</v>
      </c>
      <c r="O307" s="184">
        <v>0.64</v>
      </c>
      <c r="P307" s="184">
        <v>0.57999999999999996</v>
      </c>
    </row>
    <row r="308" spans="11:16" x14ac:dyDescent="0.25">
      <c r="K308" s="184">
        <v>0.46</v>
      </c>
      <c r="L308" s="184">
        <v>0.41</v>
      </c>
      <c r="M308" s="184">
        <v>0.57999999999999996</v>
      </c>
      <c r="N308" s="184">
        <v>0.55000000000000004</v>
      </c>
      <c r="O308" s="184">
        <v>0.64</v>
      </c>
      <c r="P308" s="184">
        <v>0.57999999999999996</v>
      </c>
    </row>
    <row r="309" spans="11:16" x14ac:dyDescent="0.25">
      <c r="K309" s="184">
        <v>0.46</v>
      </c>
      <c r="L309" s="184">
        <v>0.41</v>
      </c>
      <c r="M309" s="184">
        <v>0.57999999999999996</v>
      </c>
      <c r="N309" s="184">
        <v>0.55000000000000004</v>
      </c>
      <c r="O309" s="184">
        <v>0.64</v>
      </c>
      <c r="P309" s="184">
        <v>0.57999999999999996</v>
      </c>
    </row>
    <row r="310" spans="11:16" x14ac:dyDescent="0.25">
      <c r="K310" s="184">
        <v>0.46</v>
      </c>
      <c r="L310" s="184">
        <v>0.41</v>
      </c>
      <c r="M310" s="184">
        <v>0.57999999999999996</v>
      </c>
      <c r="N310" s="184">
        <v>0.55000000000000004</v>
      </c>
      <c r="O310" s="184">
        <v>0.64</v>
      </c>
      <c r="P310" s="184">
        <v>0.57999999999999996</v>
      </c>
    </row>
    <row r="311" spans="11:16" x14ac:dyDescent="0.25">
      <c r="K311" s="184">
        <v>0.46</v>
      </c>
      <c r="L311" s="184">
        <v>0.41</v>
      </c>
      <c r="M311" s="184">
        <v>0.57999999999999996</v>
      </c>
      <c r="N311" s="184">
        <v>0.55000000000000004</v>
      </c>
      <c r="O311" s="184">
        <v>0.64</v>
      </c>
      <c r="P311" s="184">
        <v>0.57999999999999996</v>
      </c>
    </row>
    <row r="312" spans="11:16" x14ac:dyDescent="0.25">
      <c r="K312" s="184">
        <v>0.46</v>
      </c>
      <c r="L312" s="184">
        <v>0.41</v>
      </c>
      <c r="M312" s="184">
        <v>0.57999999999999996</v>
      </c>
      <c r="N312" s="184">
        <v>0.55000000000000004</v>
      </c>
      <c r="O312" s="184">
        <v>0.64</v>
      </c>
      <c r="P312" s="184">
        <v>0.57999999999999996</v>
      </c>
    </row>
    <row r="313" spans="11:16" x14ac:dyDescent="0.25">
      <c r="K313" s="184">
        <v>0.46</v>
      </c>
      <c r="L313" s="184">
        <v>0.41</v>
      </c>
      <c r="M313" s="184">
        <v>0.57999999999999996</v>
      </c>
      <c r="N313" s="184">
        <v>0.55000000000000004</v>
      </c>
      <c r="O313" s="184">
        <v>0.64</v>
      </c>
      <c r="P313" s="184">
        <v>0.57999999999999996</v>
      </c>
    </row>
    <row r="314" spans="11:16" x14ac:dyDescent="0.25">
      <c r="K314" s="184">
        <v>0.46</v>
      </c>
      <c r="L314" s="184">
        <v>0.41</v>
      </c>
      <c r="M314" s="184">
        <v>0.57999999999999996</v>
      </c>
      <c r="N314" s="184">
        <v>0.55000000000000004</v>
      </c>
      <c r="O314" s="184">
        <v>0.64</v>
      </c>
      <c r="P314" s="184">
        <v>0.57999999999999996</v>
      </c>
    </row>
    <row r="315" spans="11:16" x14ac:dyDescent="0.25">
      <c r="K315" s="184">
        <v>0.46</v>
      </c>
      <c r="L315" s="184">
        <v>0.41</v>
      </c>
      <c r="M315" s="184">
        <v>0.57999999999999996</v>
      </c>
      <c r="N315" s="184">
        <v>0.55000000000000004</v>
      </c>
      <c r="O315" s="184">
        <v>0.64</v>
      </c>
      <c r="P315" s="184">
        <v>0.57999999999999996</v>
      </c>
    </row>
    <row r="316" spans="11:16" x14ac:dyDescent="0.25">
      <c r="K316" s="184">
        <v>0.46</v>
      </c>
      <c r="L316" s="184">
        <v>0.41</v>
      </c>
      <c r="M316" s="184">
        <v>0.57999999999999996</v>
      </c>
      <c r="N316" s="184">
        <v>0.55000000000000004</v>
      </c>
      <c r="O316" s="184">
        <v>0.64</v>
      </c>
      <c r="P316" s="184">
        <v>0.57999999999999996</v>
      </c>
    </row>
    <row r="317" spans="11:16" x14ac:dyDescent="0.25">
      <c r="K317" s="184">
        <v>0.46</v>
      </c>
      <c r="L317" s="184">
        <v>0.41</v>
      </c>
      <c r="M317" s="184">
        <v>0.57999999999999996</v>
      </c>
      <c r="N317" s="184">
        <v>0.55000000000000004</v>
      </c>
      <c r="O317" s="184">
        <v>0.64</v>
      </c>
      <c r="P317" s="184">
        <v>0.57999999999999996</v>
      </c>
    </row>
    <row r="318" spans="11:16" x14ac:dyDescent="0.25">
      <c r="K318" s="184">
        <v>0.46</v>
      </c>
      <c r="L318" s="184">
        <v>0.41</v>
      </c>
      <c r="M318" s="184">
        <v>0.57999999999999996</v>
      </c>
      <c r="N318" s="184">
        <v>0.55000000000000004</v>
      </c>
      <c r="O318" s="184">
        <v>0.64</v>
      </c>
      <c r="P318" s="184">
        <v>0.57999999999999996</v>
      </c>
    </row>
    <row r="319" spans="11:16" x14ac:dyDescent="0.25">
      <c r="K319" s="184">
        <v>0.46</v>
      </c>
      <c r="L319" s="184">
        <v>0.41</v>
      </c>
      <c r="M319" s="184">
        <v>0.57999999999999996</v>
      </c>
      <c r="N319" s="184">
        <v>0.55000000000000004</v>
      </c>
      <c r="O319" s="184">
        <v>0.64</v>
      </c>
      <c r="P319" s="184">
        <v>0.57999999999999996</v>
      </c>
    </row>
    <row r="320" spans="11:16" x14ac:dyDescent="0.25">
      <c r="K320" s="184">
        <v>0.46</v>
      </c>
      <c r="L320" s="184">
        <v>0.41</v>
      </c>
      <c r="M320" s="184">
        <v>0.57999999999999996</v>
      </c>
      <c r="N320" s="184">
        <v>0.55000000000000004</v>
      </c>
      <c r="O320" s="184">
        <v>0.64</v>
      </c>
      <c r="P320" s="184">
        <v>0.57999999999999996</v>
      </c>
    </row>
    <row r="321" spans="11:16" x14ac:dyDescent="0.25">
      <c r="K321" s="184">
        <v>0.46</v>
      </c>
      <c r="L321" s="184">
        <v>0.41</v>
      </c>
      <c r="M321" s="184">
        <v>0.57999999999999996</v>
      </c>
      <c r="N321" s="184">
        <v>0.55000000000000004</v>
      </c>
      <c r="O321" s="184">
        <v>0.64</v>
      </c>
      <c r="P321" s="184">
        <v>0.57999999999999996</v>
      </c>
    </row>
    <row r="322" spans="11:16" x14ac:dyDescent="0.25">
      <c r="K322" s="184">
        <v>0.46</v>
      </c>
      <c r="L322" s="184">
        <v>0.41</v>
      </c>
      <c r="M322" s="184">
        <v>0.57999999999999996</v>
      </c>
      <c r="N322" s="184">
        <v>0.55000000000000004</v>
      </c>
      <c r="O322" s="184">
        <v>0.64</v>
      </c>
      <c r="P322" s="184">
        <v>0.57999999999999996</v>
      </c>
    </row>
    <row r="323" spans="11:16" x14ac:dyDescent="0.25">
      <c r="K323" s="184">
        <v>0.46</v>
      </c>
      <c r="L323" s="184">
        <v>0.41</v>
      </c>
      <c r="M323" s="184">
        <v>0.57999999999999996</v>
      </c>
      <c r="N323" s="184">
        <v>0.55000000000000004</v>
      </c>
      <c r="O323" s="184">
        <v>0.64</v>
      </c>
      <c r="P323" s="184">
        <v>0.57999999999999996</v>
      </c>
    </row>
    <row r="324" spans="11:16" x14ac:dyDescent="0.25">
      <c r="K324" s="184">
        <v>0.46</v>
      </c>
      <c r="L324" s="184">
        <v>0.41</v>
      </c>
      <c r="M324" s="184">
        <v>0.57999999999999996</v>
      </c>
      <c r="N324" s="184">
        <v>0.55000000000000004</v>
      </c>
      <c r="O324" s="184">
        <v>0.64</v>
      </c>
      <c r="P324" s="184">
        <v>0.57999999999999996</v>
      </c>
    </row>
    <row r="325" spans="11:16" x14ac:dyDescent="0.25">
      <c r="K325" s="184">
        <v>0.46</v>
      </c>
      <c r="L325" s="184">
        <v>0.41</v>
      </c>
      <c r="M325" s="184">
        <v>0.57999999999999996</v>
      </c>
      <c r="N325" s="184">
        <v>0.55000000000000004</v>
      </c>
      <c r="O325" s="184">
        <v>0.64</v>
      </c>
      <c r="P325" s="184">
        <v>0.57999999999999996</v>
      </c>
    </row>
    <row r="326" spans="11:16" x14ac:dyDescent="0.25">
      <c r="K326" s="184">
        <v>0.46</v>
      </c>
      <c r="L326" s="184">
        <v>0.41</v>
      </c>
      <c r="M326" s="184">
        <v>0.57999999999999996</v>
      </c>
      <c r="N326" s="184">
        <v>0.55000000000000004</v>
      </c>
      <c r="O326" s="184">
        <v>0.64</v>
      </c>
      <c r="P326" s="184">
        <v>0.57999999999999996</v>
      </c>
    </row>
    <row r="327" spans="11:16" x14ac:dyDescent="0.25">
      <c r="K327" s="184">
        <v>0.46</v>
      </c>
      <c r="L327" s="184">
        <v>0.41</v>
      </c>
      <c r="M327" s="184">
        <v>0.57999999999999996</v>
      </c>
      <c r="N327" s="184">
        <v>0.55000000000000004</v>
      </c>
      <c r="O327" s="184">
        <v>0.64</v>
      </c>
      <c r="P327" s="184">
        <v>0.57999999999999996</v>
      </c>
    </row>
    <row r="328" spans="11:16" x14ac:dyDescent="0.25">
      <c r="K328" s="184">
        <v>0.46</v>
      </c>
      <c r="L328" s="184">
        <v>0.41</v>
      </c>
      <c r="M328" s="184">
        <v>0.57999999999999996</v>
      </c>
      <c r="N328" s="184">
        <v>0.55000000000000004</v>
      </c>
      <c r="O328" s="184">
        <v>0.64</v>
      </c>
      <c r="P328" s="184">
        <v>0.57999999999999996</v>
      </c>
    </row>
    <row r="329" spans="11:16" x14ac:dyDescent="0.25">
      <c r="K329" s="184">
        <v>0.46</v>
      </c>
      <c r="L329" s="184">
        <v>0.41</v>
      </c>
      <c r="M329" s="184">
        <v>0.57999999999999996</v>
      </c>
      <c r="N329" s="184">
        <v>0.55000000000000004</v>
      </c>
      <c r="O329" s="184">
        <v>0.64</v>
      </c>
      <c r="P329" s="184">
        <v>0.57999999999999996</v>
      </c>
    </row>
    <row r="330" spans="11:16" x14ac:dyDescent="0.25">
      <c r="K330" s="184">
        <v>0.46</v>
      </c>
      <c r="L330" s="184">
        <v>0.41</v>
      </c>
      <c r="M330" s="184">
        <v>0.57999999999999996</v>
      </c>
      <c r="N330" s="184">
        <v>0.55000000000000004</v>
      </c>
      <c r="O330" s="184">
        <v>0.64</v>
      </c>
      <c r="P330" s="184">
        <v>0.57999999999999996</v>
      </c>
    </row>
    <row r="331" spans="11:16" x14ac:dyDescent="0.25">
      <c r="K331" s="184">
        <v>0.46</v>
      </c>
      <c r="L331" s="184">
        <v>0.41</v>
      </c>
      <c r="M331" s="184">
        <v>0.57999999999999996</v>
      </c>
      <c r="N331" s="184">
        <v>0.55000000000000004</v>
      </c>
      <c r="O331" s="184">
        <v>0.64</v>
      </c>
      <c r="P331" s="184">
        <v>0.57999999999999996</v>
      </c>
    </row>
    <row r="332" spans="11:16" x14ac:dyDescent="0.25">
      <c r="K332" s="184">
        <v>0.46</v>
      </c>
      <c r="L332" s="184">
        <v>0.41</v>
      </c>
      <c r="M332" s="184">
        <v>0.57999999999999996</v>
      </c>
      <c r="N332" s="184">
        <v>0.55000000000000004</v>
      </c>
      <c r="O332" s="184">
        <v>0.64</v>
      </c>
      <c r="P332" s="184">
        <v>0.57999999999999996</v>
      </c>
    </row>
    <row r="333" spans="11:16" x14ac:dyDescent="0.25">
      <c r="K333" s="184">
        <v>0.46</v>
      </c>
      <c r="L333" s="184">
        <v>0.41</v>
      </c>
      <c r="M333" s="184">
        <v>0.57999999999999996</v>
      </c>
      <c r="N333" s="184">
        <v>0.55000000000000004</v>
      </c>
      <c r="O333" s="184">
        <v>0.64</v>
      </c>
      <c r="P333" s="184">
        <v>0.57999999999999996</v>
      </c>
    </row>
    <row r="334" spans="11:16" x14ac:dyDescent="0.25">
      <c r="K334" s="184">
        <v>0.46</v>
      </c>
      <c r="L334" s="184">
        <v>0.41</v>
      </c>
      <c r="M334" s="184">
        <v>0.57999999999999996</v>
      </c>
      <c r="N334" s="184">
        <v>0.55000000000000004</v>
      </c>
      <c r="O334" s="184">
        <v>0.64</v>
      </c>
      <c r="P334" s="184">
        <v>0.57999999999999996</v>
      </c>
    </row>
    <row r="335" spans="11:16" x14ac:dyDescent="0.25">
      <c r="K335" s="184">
        <v>0.46</v>
      </c>
      <c r="L335" s="184">
        <v>0.41</v>
      </c>
      <c r="M335" s="184">
        <v>0.57999999999999996</v>
      </c>
      <c r="N335" s="184">
        <v>0.55000000000000004</v>
      </c>
      <c r="O335" s="184">
        <v>0.64</v>
      </c>
      <c r="P335" s="184">
        <v>0.57999999999999996</v>
      </c>
    </row>
    <row r="336" spans="11:16" x14ac:dyDescent="0.25">
      <c r="K336" s="184">
        <v>0.46</v>
      </c>
      <c r="L336" s="184">
        <v>0.41</v>
      </c>
      <c r="M336" s="184">
        <v>0.57999999999999996</v>
      </c>
      <c r="N336" s="184">
        <v>0.55000000000000004</v>
      </c>
      <c r="O336" s="184">
        <v>0.64</v>
      </c>
      <c r="P336" s="184">
        <v>0.57999999999999996</v>
      </c>
    </row>
    <row r="337" spans="11:16" x14ac:dyDescent="0.25">
      <c r="K337" s="184">
        <v>0.46</v>
      </c>
      <c r="L337" s="184">
        <v>0.41</v>
      </c>
      <c r="M337" s="184">
        <v>0.57999999999999996</v>
      </c>
      <c r="N337" s="184">
        <v>0.55000000000000004</v>
      </c>
      <c r="O337" s="184">
        <v>0.64</v>
      </c>
      <c r="P337" s="184">
        <v>0.57999999999999996</v>
      </c>
    </row>
    <row r="338" spans="11:16" x14ac:dyDescent="0.25">
      <c r="K338" s="184">
        <v>0.46</v>
      </c>
      <c r="L338" s="184">
        <v>0.41</v>
      </c>
      <c r="M338" s="184">
        <v>0.57999999999999996</v>
      </c>
      <c r="N338" s="184">
        <v>0.55000000000000004</v>
      </c>
      <c r="O338" s="184">
        <v>0.64</v>
      </c>
      <c r="P338" s="184">
        <v>0.57999999999999996</v>
      </c>
    </row>
    <row r="339" spans="11:16" x14ac:dyDescent="0.25">
      <c r="K339" s="184">
        <v>0.46</v>
      </c>
      <c r="L339" s="184">
        <v>0.41</v>
      </c>
      <c r="M339" s="184">
        <v>0.57999999999999996</v>
      </c>
      <c r="N339" s="184">
        <v>0.55000000000000004</v>
      </c>
      <c r="O339" s="184">
        <v>0.64</v>
      </c>
      <c r="P339" s="184">
        <v>0.57999999999999996</v>
      </c>
    </row>
    <row r="340" spans="11:16" x14ac:dyDescent="0.25">
      <c r="K340" s="184">
        <v>0.46</v>
      </c>
      <c r="L340" s="184">
        <v>0.41</v>
      </c>
      <c r="M340" s="184">
        <v>0.57999999999999996</v>
      </c>
      <c r="N340" s="184">
        <v>0.55000000000000004</v>
      </c>
      <c r="O340" s="184">
        <v>0.64</v>
      </c>
      <c r="P340" s="184">
        <v>0.57999999999999996</v>
      </c>
    </row>
    <row r="341" spans="11:16" x14ac:dyDescent="0.25">
      <c r="K341" s="184">
        <v>0.46</v>
      </c>
      <c r="L341" s="184">
        <v>0.41</v>
      </c>
      <c r="M341" s="184">
        <v>0.57999999999999996</v>
      </c>
      <c r="N341" s="184">
        <v>0.55000000000000004</v>
      </c>
      <c r="O341" s="184">
        <v>0.64</v>
      </c>
      <c r="P341" s="184">
        <v>0.57999999999999996</v>
      </c>
    </row>
    <row r="342" spans="11:16" x14ac:dyDescent="0.25">
      <c r="K342" s="184">
        <v>0.46</v>
      </c>
      <c r="L342" s="184">
        <v>0.41</v>
      </c>
      <c r="M342" s="184">
        <v>0.57999999999999996</v>
      </c>
      <c r="N342" s="184">
        <v>0.55000000000000004</v>
      </c>
      <c r="O342" s="184">
        <v>0.64</v>
      </c>
      <c r="P342" s="184">
        <v>0.57999999999999996</v>
      </c>
    </row>
    <row r="343" spans="11:16" x14ac:dyDescent="0.25">
      <c r="K343" s="184">
        <v>0.46</v>
      </c>
      <c r="L343" s="184">
        <v>0.41</v>
      </c>
      <c r="M343" s="184">
        <v>0.57999999999999996</v>
      </c>
      <c r="N343" s="184">
        <v>0.55000000000000004</v>
      </c>
      <c r="O343" s="184">
        <v>0.64</v>
      </c>
      <c r="P343" s="184">
        <v>0.57999999999999996</v>
      </c>
    </row>
    <row r="344" spans="11:16" x14ac:dyDescent="0.25">
      <c r="K344" s="184">
        <v>0.46</v>
      </c>
      <c r="L344" s="184">
        <v>0.41</v>
      </c>
      <c r="M344" s="184">
        <v>0.57999999999999996</v>
      </c>
      <c r="N344" s="184">
        <v>0.55000000000000004</v>
      </c>
      <c r="O344" s="184">
        <v>0.64</v>
      </c>
      <c r="P344" s="184">
        <v>0.57999999999999996</v>
      </c>
    </row>
    <row r="345" spans="11:16" x14ac:dyDescent="0.25">
      <c r="K345" s="184">
        <v>0.46</v>
      </c>
      <c r="L345" s="184">
        <v>0.41</v>
      </c>
      <c r="M345" s="184">
        <v>0.57999999999999996</v>
      </c>
      <c r="N345" s="184">
        <v>0.55000000000000004</v>
      </c>
      <c r="O345" s="184">
        <v>0.64</v>
      </c>
      <c r="P345" s="184">
        <v>0.57999999999999996</v>
      </c>
    </row>
    <row r="346" spans="11:16" x14ac:dyDescent="0.25">
      <c r="K346" s="184">
        <v>0.46</v>
      </c>
      <c r="L346" s="184">
        <v>0.41</v>
      </c>
      <c r="M346" s="184">
        <v>0.57999999999999996</v>
      </c>
      <c r="N346" s="184">
        <v>0.55000000000000004</v>
      </c>
      <c r="O346" s="184">
        <v>0.64</v>
      </c>
      <c r="P346" s="184">
        <v>0.57999999999999996</v>
      </c>
    </row>
    <row r="347" spans="11:16" x14ac:dyDescent="0.25">
      <c r="K347" s="184">
        <v>0.46</v>
      </c>
      <c r="L347" s="184">
        <v>0.41</v>
      </c>
      <c r="M347" s="184">
        <v>0.57999999999999996</v>
      </c>
      <c r="N347" s="184">
        <v>0.55000000000000004</v>
      </c>
      <c r="O347" s="184">
        <v>0.64</v>
      </c>
      <c r="P347" s="184">
        <v>0.57999999999999996</v>
      </c>
    </row>
    <row r="348" spans="11:16" x14ac:dyDescent="0.25">
      <c r="K348" s="184">
        <v>0.46</v>
      </c>
      <c r="L348" s="184">
        <v>0.41</v>
      </c>
      <c r="M348" s="184">
        <v>0.57999999999999996</v>
      </c>
      <c r="N348" s="184">
        <v>0.55000000000000004</v>
      </c>
      <c r="O348" s="184">
        <v>0.64</v>
      </c>
      <c r="P348" s="184">
        <v>0.57999999999999996</v>
      </c>
    </row>
    <row r="349" spans="11:16" x14ac:dyDescent="0.25">
      <c r="K349" s="184">
        <v>0.46</v>
      </c>
      <c r="L349" s="184">
        <v>0.41</v>
      </c>
      <c r="M349" s="184">
        <v>0.57999999999999996</v>
      </c>
      <c r="N349" s="184">
        <v>0.55000000000000004</v>
      </c>
      <c r="O349" s="184">
        <v>0.64</v>
      </c>
      <c r="P349" s="184">
        <v>0.57999999999999996</v>
      </c>
    </row>
    <row r="350" spans="11:16" x14ac:dyDescent="0.25">
      <c r="K350" s="184">
        <v>0.46</v>
      </c>
      <c r="L350" s="184">
        <v>0.41</v>
      </c>
      <c r="M350" s="184">
        <v>0.57999999999999996</v>
      </c>
      <c r="N350" s="184">
        <v>0.55000000000000004</v>
      </c>
      <c r="O350" s="184">
        <v>0.64</v>
      </c>
      <c r="P350" s="184">
        <v>0.57999999999999996</v>
      </c>
    </row>
    <row r="351" spans="11:16" x14ac:dyDescent="0.25">
      <c r="K351" s="184">
        <v>0.46</v>
      </c>
      <c r="L351" s="184">
        <v>0.41</v>
      </c>
      <c r="M351" s="184">
        <v>0.57999999999999996</v>
      </c>
      <c r="N351" s="184">
        <v>0.55000000000000004</v>
      </c>
      <c r="O351" s="184">
        <v>0.64</v>
      </c>
      <c r="P351" s="184">
        <v>0.57999999999999996</v>
      </c>
    </row>
    <row r="352" spans="11:16" x14ac:dyDescent="0.25">
      <c r="K352" s="184">
        <v>0.46</v>
      </c>
      <c r="L352" s="184">
        <v>0.41</v>
      </c>
      <c r="M352" s="184">
        <v>0.57999999999999996</v>
      </c>
      <c r="N352" s="184">
        <v>0.55000000000000004</v>
      </c>
      <c r="O352" s="184">
        <v>0.64</v>
      </c>
      <c r="P352" s="184">
        <v>0.57999999999999996</v>
      </c>
    </row>
    <row r="353" spans="11:16" x14ac:dyDescent="0.25">
      <c r="K353" s="184">
        <v>0.46</v>
      </c>
      <c r="L353" s="184">
        <v>0.41</v>
      </c>
      <c r="M353" s="184">
        <v>0.57999999999999996</v>
      </c>
      <c r="N353" s="184">
        <v>0.55000000000000004</v>
      </c>
      <c r="O353" s="184">
        <v>0.64</v>
      </c>
      <c r="P353" s="184">
        <v>0.57999999999999996</v>
      </c>
    </row>
    <row r="354" spans="11:16" x14ac:dyDescent="0.25">
      <c r="K354" s="184">
        <v>0.46</v>
      </c>
      <c r="L354" s="184">
        <v>0.41</v>
      </c>
      <c r="M354" s="184">
        <v>0.57999999999999996</v>
      </c>
      <c r="N354" s="184">
        <v>0.55000000000000004</v>
      </c>
      <c r="O354" s="184">
        <v>0.64</v>
      </c>
      <c r="P354" s="184">
        <v>0.57999999999999996</v>
      </c>
    </row>
    <row r="355" spans="11:16" x14ac:dyDescent="0.25">
      <c r="K355" s="184">
        <v>0.46</v>
      </c>
      <c r="L355" s="184">
        <v>0.41</v>
      </c>
      <c r="M355" s="184">
        <v>0.57999999999999996</v>
      </c>
      <c r="N355" s="184">
        <v>0.55000000000000004</v>
      </c>
      <c r="O355" s="184">
        <v>0.64</v>
      </c>
      <c r="P355" s="184">
        <v>0.57999999999999996</v>
      </c>
    </row>
    <row r="356" spans="11:16" x14ac:dyDescent="0.25">
      <c r="K356" s="184">
        <v>0.46</v>
      </c>
      <c r="L356" s="184">
        <v>0.41</v>
      </c>
      <c r="M356" s="184">
        <v>0.57999999999999996</v>
      </c>
      <c r="N356" s="184">
        <v>0.55000000000000004</v>
      </c>
      <c r="O356" s="184">
        <v>0.64</v>
      </c>
      <c r="P356" s="184">
        <v>0.57999999999999996</v>
      </c>
    </row>
    <row r="357" spans="11:16" x14ac:dyDescent="0.25">
      <c r="K357" s="184">
        <v>0.46</v>
      </c>
      <c r="L357" s="184">
        <v>0.41</v>
      </c>
      <c r="M357" s="184">
        <v>0.57999999999999996</v>
      </c>
      <c r="N357" s="184">
        <v>0.55000000000000004</v>
      </c>
      <c r="O357" s="184">
        <v>0.64</v>
      </c>
      <c r="P357" s="184">
        <v>0.57999999999999996</v>
      </c>
    </row>
    <row r="358" spans="11:16" x14ac:dyDescent="0.25">
      <c r="K358" s="184">
        <v>0.46</v>
      </c>
      <c r="L358" s="184">
        <v>0.41</v>
      </c>
      <c r="M358" s="184">
        <v>0.57999999999999996</v>
      </c>
      <c r="N358" s="184">
        <v>0.55000000000000004</v>
      </c>
      <c r="O358" s="184">
        <v>0.64</v>
      </c>
      <c r="P358" s="184">
        <v>0.57999999999999996</v>
      </c>
    </row>
    <row r="359" spans="11:16" x14ac:dyDescent="0.25">
      <c r="K359" s="184">
        <v>0.46</v>
      </c>
      <c r="L359" s="184">
        <v>0.41</v>
      </c>
      <c r="M359" s="184">
        <v>0.57999999999999996</v>
      </c>
      <c r="N359" s="184">
        <v>0.55000000000000004</v>
      </c>
      <c r="O359" s="184">
        <v>0.64</v>
      </c>
      <c r="P359" s="184">
        <v>0.57999999999999996</v>
      </c>
    </row>
    <row r="360" spans="11:16" x14ac:dyDescent="0.25">
      <c r="K360" s="184">
        <v>0.46</v>
      </c>
      <c r="L360" s="184">
        <v>0.41</v>
      </c>
      <c r="M360" s="184">
        <v>0.57999999999999996</v>
      </c>
      <c r="N360" s="184">
        <v>0.55000000000000004</v>
      </c>
      <c r="O360" s="184">
        <v>0.64</v>
      </c>
      <c r="P360" s="184">
        <v>0.57999999999999996</v>
      </c>
    </row>
    <row r="361" spans="11:16" x14ac:dyDescent="0.25">
      <c r="K361" s="184">
        <v>0.46</v>
      </c>
      <c r="L361" s="184">
        <v>0.41</v>
      </c>
      <c r="M361" s="184">
        <v>0.57999999999999996</v>
      </c>
      <c r="N361" s="184">
        <v>0.55000000000000004</v>
      </c>
      <c r="O361" s="184">
        <v>0.64</v>
      </c>
      <c r="P361" s="184">
        <v>0.57999999999999996</v>
      </c>
    </row>
    <row r="362" spans="11:16" x14ac:dyDescent="0.25">
      <c r="K362" s="184">
        <v>0.46</v>
      </c>
      <c r="L362" s="184">
        <v>0.41</v>
      </c>
      <c r="M362" s="184">
        <v>0.57999999999999996</v>
      </c>
      <c r="N362" s="184">
        <v>0.55000000000000004</v>
      </c>
      <c r="O362" s="184">
        <v>0.64</v>
      </c>
      <c r="P362" s="184">
        <v>0.57999999999999996</v>
      </c>
    </row>
    <row r="363" spans="11:16" x14ac:dyDescent="0.25">
      <c r="K363" s="184">
        <v>0.46</v>
      </c>
      <c r="L363" s="184">
        <v>0.41</v>
      </c>
      <c r="M363" s="184">
        <v>0.57999999999999996</v>
      </c>
      <c r="N363" s="184">
        <v>0.55000000000000004</v>
      </c>
      <c r="O363" s="184">
        <v>0.64</v>
      </c>
      <c r="P363" s="184">
        <v>0.57999999999999996</v>
      </c>
    </row>
    <row r="364" spans="11:16" x14ac:dyDescent="0.25">
      <c r="K364" s="184">
        <v>0.46</v>
      </c>
      <c r="L364" s="184">
        <v>0.41</v>
      </c>
      <c r="M364" s="184">
        <v>0.57999999999999996</v>
      </c>
      <c r="N364" s="184">
        <v>0.55000000000000004</v>
      </c>
      <c r="O364" s="184">
        <v>0.64</v>
      </c>
      <c r="P364" s="184">
        <v>0.57999999999999996</v>
      </c>
    </row>
    <row r="365" spans="11:16" x14ac:dyDescent="0.25">
      <c r="K365" s="184">
        <v>0.46</v>
      </c>
      <c r="L365" s="184">
        <v>0.41</v>
      </c>
      <c r="M365" s="184">
        <v>0.57999999999999996</v>
      </c>
      <c r="N365" s="184">
        <v>0.55000000000000004</v>
      </c>
      <c r="O365" s="184">
        <v>0.64</v>
      </c>
      <c r="P365" s="184">
        <v>0.57999999999999996</v>
      </c>
    </row>
    <row r="366" spans="11:16" x14ac:dyDescent="0.25">
      <c r="K366" s="184">
        <v>0.46</v>
      </c>
      <c r="L366" s="184">
        <v>0.41</v>
      </c>
      <c r="M366" s="184">
        <v>0.57999999999999996</v>
      </c>
      <c r="N366" s="184">
        <v>0.55000000000000004</v>
      </c>
      <c r="O366" s="184">
        <v>0.64</v>
      </c>
      <c r="P366" s="184">
        <v>0.57999999999999996</v>
      </c>
    </row>
    <row r="367" spans="11:16" x14ac:dyDescent="0.25">
      <c r="K367" s="184">
        <v>0.46</v>
      </c>
      <c r="L367" s="184">
        <v>0.41</v>
      </c>
      <c r="M367" s="184">
        <v>0.57999999999999996</v>
      </c>
      <c r="N367" s="184">
        <v>0.55000000000000004</v>
      </c>
      <c r="O367" s="184">
        <v>0.64</v>
      </c>
      <c r="P367" s="184">
        <v>0.57999999999999996</v>
      </c>
    </row>
    <row r="368" spans="11:16" x14ac:dyDescent="0.25">
      <c r="K368" s="184">
        <v>0.46</v>
      </c>
      <c r="L368" s="184">
        <v>0.41</v>
      </c>
      <c r="M368" s="184">
        <v>0.57999999999999996</v>
      </c>
      <c r="N368" s="184">
        <v>0.55000000000000004</v>
      </c>
      <c r="O368" s="184">
        <v>0.64</v>
      </c>
      <c r="P368" s="184">
        <v>0.57999999999999996</v>
      </c>
    </row>
    <row r="369" spans="11:16" x14ac:dyDescent="0.25">
      <c r="K369" s="184">
        <v>0.46</v>
      </c>
      <c r="L369" s="184">
        <v>0.41</v>
      </c>
      <c r="M369" s="184">
        <v>0.57999999999999996</v>
      </c>
      <c r="N369" s="184">
        <v>0.55000000000000004</v>
      </c>
      <c r="O369" s="184">
        <v>0.64</v>
      </c>
      <c r="P369" s="184">
        <v>0.57999999999999996</v>
      </c>
    </row>
    <row r="370" spans="11:16" x14ac:dyDescent="0.25">
      <c r="K370" s="184">
        <v>0.46</v>
      </c>
      <c r="L370" s="184">
        <v>0.41</v>
      </c>
      <c r="M370" s="184">
        <v>0.57999999999999996</v>
      </c>
      <c r="N370" s="184">
        <v>0.55000000000000004</v>
      </c>
      <c r="O370" s="184">
        <v>0.64</v>
      </c>
      <c r="P370" s="184">
        <v>0.57999999999999996</v>
      </c>
    </row>
    <row r="371" spans="11:16" x14ac:dyDescent="0.25">
      <c r="K371" s="184">
        <v>0.46</v>
      </c>
      <c r="L371" s="184">
        <v>0.41</v>
      </c>
      <c r="M371" s="184">
        <v>0.57999999999999996</v>
      </c>
      <c r="N371" s="184">
        <v>0.55000000000000004</v>
      </c>
      <c r="O371" s="184">
        <v>0.64</v>
      </c>
      <c r="P371" s="184">
        <v>0.57999999999999996</v>
      </c>
    </row>
    <row r="372" spans="11:16" x14ac:dyDescent="0.25">
      <c r="K372" s="184">
        <v>0.46</v>
      </c>
      <c r="L372" s="184">
        <v>0.41</v>
      </c>
      <c r="M372" s="184">
        <v>0.57999999999999996</v>
      </c>
      <c r="N372" s="184">
        <v>0.55000000000000004</v>
      </c>
      <c r="O372" s="184">
        <v>0.64</v>
      </c>
      <c r="P372" s="184">
        <v>0.57999999999999996</v>
      </c>
    </row>
    <row r="373" spans="11:16" x14ac:dyDescent="0.25">
      <c r="K373" s="184">
        <v>0.46</v>
      </c>
      <c r="L373" s="184">
        <v>0.41</v>
      </c>
      <c r="M373" s="184">
        <v>0.57999999999999996</v>
      </c>
      <c r="N373" s="184">
        <v>0.55000000000000004</v>
      </c>
      <c r="O373" s="184">
        <v>0.64</v>
      </c>
      <c r="P373" s="184">
        <v>0.57999999999999996</v>
      </c>
    </row>
    <row r="374" spans="11:16" x14ac:dyDescent="0.25">
      <c r="K374" s="184">
        <v>0.46</v>
      </c>
      <c r="L374" s="184">
        <v>0.41</v>
      </c>
      <c r="M374" s="184">
        <v>0.57999999999999996</v>
      </c>
      <c r="N374" s="184">
        <v>0.55000000000000004</v>
      </c>
      <c r="O374" s="184">
        <v>0.64</v>
      </c>
      <c r="P374" s="184">
        <v>0.57999999999999996</v>
      </c>
    </row>
    <row r="375" spans="11:16" x14ac:dyDescent="0.25">
      <c r="K375" s="184">
        <v>0.46</v>
      </c>
      <c r="L375" s="184">
        <v>0.41</v>
      </c>
      <c r="M375" s="184">
        <v>0.57999999999999996</v>
      </c>
      <c r="N375" s="184">
        <v>0.55000000000000004</v>
      </c>
      <c r="O375" s="184">
        <v>0.64</v>
      </c>
      <c r="P375" s="184">
        <v>0.57999999999999996</v>
      </c>
    </row>
    <row r="376" spans="11:16" x14ac:dyDescent="0.25">
      <c r="K376" s="184">
        <v>0.46</v>
      </c>
      <c r="L376" s="184">
        <v>0.41</v>
      </c>
      <c r="M376" s="184">
        <v>0.57999999999999996</v>
      </c>
      <c r="N376" s="184">
        <v>0.55000000000000004</v>
      </c>
      <c r="O376" s="184">
        <v>0.64</v>
      </c>
      <c r="P376" s="184">
        <v>0.57999999999999996</v>
      </c>
    </row>
    <row r="377" spans="11:16" x14ac:dyDescent="0.25">
      <c r="K377" s="184">
        <v>0.46</v>
      </c>
      <c r="L377" s="184">
        <v>0.41</v>
      </c>
      <c r="M377" s="184">
        <v>0.57999999999999996</v>
      </c>
      <c r="N377" s="184">
        <v>0.55000000000000004</v>
      </c>
      <c r="O377" s="184">
        <v>0.64</v>
      </c>
      <c r="P377" s="184">
        <v>0.57999999999999996</v>
      </c>
    </row>
    <row r="378" spans="11:16" x14ac:dyDescent="0.25">
      <c r="K378" s="184">
        <v>0.46</v>
      </c>
      <c r="L378" s="184">
        <v>0.41</v>
      </c>
      <c r="M378" s="184">
        <v>0.57999999999999996</v>
      </c>
      <c r="N378" s="184">
        <v>0.55000000000000004</v>
      </c>
      <c r="O378" s="184">
        <v>0.64</v>
      </c>
      <c r="P378" s="184">
        <v>0.57999999999999996</v>
      </c>
    </row>
    <row r="379" spans="11:16" x14ac:dyDescent="0.25">
      <c r="K379" s="184">
        <v>0.46</v>
      </c>
      <c r="L379" s="184">
        <v>0.41</v>
      </c>
      <c r="M379" s="184">
        <v>0.57999999999999996</v>
      </c>
      <c r="N379" s="184">
        <v>0.55000000000000004</v>
      </c>
      <c r="O379" s="184">
        <v>0.64</v>
      </c>
      <c r="P379" s="184">
        <v>0.57999999999999996</v>
      </c>
    </row>
    <row r="380" spans="11:16" x14ac:dyDescent="0.25">
      <c r="K380" s="184">
        <v>0.46</v>
      </c>
      <c r="L380" s="184">
        <v>0.41</v>
      </c>
      <c r="M380" s="184">
        <v>0.57999999999999996</v>
      </c>
      <c r="N380" s="184">
        <v>0.55000000000000004</v>
      </c>
      <c r="O380" s="184">
        <v>0.64</v>
      </c>
      <c r="P380" s="184">
        <v>0.57999999999999996</v>
      </c>
    </row>
    <row r="381" spans="11:16" x14ac:dyDescent="0.25">
      <c r="K381" s="184">
        <v>0.46</v>
      </c>
      <c r="L381" s="184">
        <v>0.41</v>
      </c>
      <c r="M381" s="184">
        <v>0.57999999999999996</v>
      </c>
      <c r="N381" s="184">
        <v>0.55000000000000004</v>
      </c>
      <c r="O381" s="184">
        <v>0.64</v>
      </c>
      <c r="P381" s="184">
        <v>0.57999999999999996</v>
      </c>
    </row>
    <row r="382" spans="11:16" x14ac:dyDescent="0.25">
      <c r="K382" s="184">
        <v>0.46</v>
      </c>
      <c r="L382" s="184">
        <v>0.41</v>
      </c>
      <c r="M382" s="184">
        <v>0.57999999999999996</v>
      </c>
      <c r="N382" s="184">
        <v>0.55000000000000004</v>
      </c>
      <c r="O382" s="184">
        <v>0.64</v>
      </c>
      <c r="P382" s="184">
        <v>0.57999999999999996</v>
      </c>
    </row>
    <row r="383" spans="11:16" x14ac:dyDescent="0.25">
      <c r="K383" s="184">
        <v>0.46</v>
      </c>
      <c r="L383" s="184">
        <v>0.41</v>
      </c>
      <c r="M383" s="184">
        <v>0.57999999999999996</v>
      </c>
      <c r="N383" s="184">
        <v>0.55000000000000004</v>
      </c>
      <c r="O383" s="184">
        <v>0.64</v>
      </c>
      <c r="P383" s="184">
        <v>0.57999999999999996</v>
      </c>
    </row>
    <row r="384" spans="11:16" x14ac:dyDescent="0.25">
      <c r="K384" s="184">
        <v>0.46</v>
      </c>
      <c r="L384" s="184">
        <v>0.41</v>
      </c>
      <c r="M384" s="184">
        <v>0.57999999999999996</v>
      </c>
      <c r="N384" s="184">
        <v>0.55000000000000004</v>
      </c>
      <c r="O384" s="184">
        <v>0.64</v>
      </c>
      <c r="P384" s="184">
        <v>0.57999999999999996</v>
      </c>
    </row>
    <row r="385" spans="11:16" x14ac:dyDescent="0.25">
      <c r="K385" s="184">
        <v>0.46</v>
      </c>
      <c r="L385" s="184">
        <v>0.41</v>
      </c>
      <c r="M385" s="184">
        <v>0.57999999999999996</v>
      </c>
      <c r="N385" s="184">
        <v>0.55000000000000004</v>
      </c>
      <c r="O385" s="184">
        <v>0.64</v>
      </c>
      <c r="P385" s="184">
        <v>0.57999999999999996</v>
      </c>
    </row>
    <row r="386" spans="11:16" x14ac:dyDescent="0.25">
      <c r="K386" s="184">
        <v>0.46</v>
      </c>
      <c r="L386" s="184">
        <v>0.41</v>
      </c>
      <c r="M386" s="184">
        <v>0.57999999999999996</v>
      </c>
      <c r="N386" s="184">
        <v>0.55000000000000004</v>
      </c>
      <c r="O386" s="184">
        <v>0.64</v>
      </c>
      <c r="P386" s="184">
        <v>0.57999999999999996</v>
      </c>
    </row>
    <row r="387" spans="11:16" x14ac:dyDescent="0.25">
      <c r="K387" s="184">
        <v>0.46</v>
      </c>
      <c r="L387" s="184">
        <v>0.41</v>
      </c>
      <c r="M387" s="184">
        <v>0.57999999999999996</v>
      </c>
      <c r="N387" s="184">
        <v>0.55000000000000004</v>
      </c>
      <c r="O387" s="184">
        <v>0.64</v>
      </c>
      <c r="P387" s="184">
        <v>0.57999999999999996</v>
      </c>
    </row>
    <row r="388" spans="11:16" x14ac:dyDescent="0.25">
      <c r="K388" s="184">
        <v>0.46</v>
      </c>
      <c r="L388" s="184">
        <v>0.41</v>
      </c>
      <c r="M388" s="184">
        <v>0.57999999999999996</v>
      </c>
      <c r="N388" s="184">
        <v>0.55000000000000004</v>
      </c>
      <c r="O388" s="184">
        <v>0.64</v>
      </c>
      <c r="P388" s="184">
        <v>0.57999999999999996</v>
      </c>
    </row>
    <row r="389" spans="11:16" x14ac:dyDescent="0.25">
      <c r="K389" s="184">
        <v>0.46</v>
      </c>
      <c r="L389" s="184">
        <v>0.41</v>
      </c>
      <c r="M389" s="184">
        <v>0.57999999999999996</v>
      </c>
      <c r="N389" s="184">
        <v>0.55000000000000004</v>
      </c>
      <c r="O389" s="184">
        <v>0.64</v>
      </c>
      <c r="P389" s="184">
        <v>0.57999999999999996</v>
      </c>
    </row>
    <row r="390" spans="11:16" x14ac:dyDescent="0.25">
      <c r="K390" s="184">
        <v>0.46</v>
      </c>
      <c r="L390" s="184">
        <v>0.41</v>
      </c>
      <c r="M390" s="184">
        <v>0.57999999999999996</v>
      </c>
      <c r="N390" s="184">
        <v>0.55000000000000004</v>
      </c>
      <c r="O390" s="184">
        <v>0.64</v>
      </c>
      <c r="P390" s="184">
        <v>0.57999999999999996</v>
      </c>
    </row>
    <row r="391" spans="11:16" x14ac:dyDescent="0.25">
      <c r="K391" s="184">
        <v>0.46</v>
      </c>
      <c r="L391" s="184">
        <v>0.41</v>
      </c>
      <c r="M391" s="184">
        <v>0.57999999999999996</v>
      </c>
      <c r="N391" s="184">
        <v>0.55000000000000004</v>
      </c>
      <c r="O391" s="184">
        <v>0.64</v>
      </c>
      <c r="P391" s="184">
        <v>0.57999999999999996</v>
      </c>
    </row>
    <row r="392" spans="11:16" x14ac:dyDescent="0.25">
      <c r="K392" s="184">
        <v>0.46</v>
      </c>
      <c r="L392" s="184">
        <v>0.41</v>
      </c>
      <c r="M392" s="184">
        <v>0.57999999999999996</v>
      </c>
      <c r="N392" s="184">
        <v>0.55000000000000004</v>
      </c>
      <c r="O392" s="184">
        <v>0.64</v>
      </c>
      <c r="P392" s="184">
        <v>0.57999999999999996</v>
      </c>
    </row>
    <row r="393" spans="11:16" x14ac:dyDescent="0.25">
      <c r="K393" s="184">
        <v>0.46</v>
      </c>
      <c r="L393" s="184">
        <v>0.41</v>
      </c>
      <c r="M393" s="184">
        <v>0.57999999999999996</v>
      </c>
      <c r="N393" s="184">
        <v>0.55000000000000004</v>
      </c>
      <c r="O393" s="184">
        <v>0.64</v>
      </c>
      <c r="P393" s="184">
        <v>0.57999999999999996</v>
      </c>
    </row>
    <row r="394" spans="11:16" x14ac:dyDescent="0.25">
      <c r="K394" s="184">
        <v>0.46</v>
      </c>
      <c r="L394" s="184">
        <v>0.41</v>
      </c>
      <c r="M394" s="184">
        <v>0.57999999999999996</v>
      </c>
      <c r="N394" s="184">
        <v>0.55000000000000004</v>
      </c>
      <c r="O394" s="184">
        <v>0.64</v>
      </c>
      <c r="P394" s="184">
        <v>0.57999999999999996</v>
      </c>
    </row>
    <row r="395" spans="11:16" x14ac:dyDescent="0.25">
      <c r="K395" s="184">
        <v>0.46</v>
      </c>
      <c r="L395" s="184">
        <v>0.41</v>
      </c>
      <c r="M395" s="184">
        <v>0.57999999999999996</v>
      </c>
      <c r="N395" s="184">
        <v>0.55000000000000004</v>
      </c>
      <c r="O395" s="184">
        <v>0.64</v>
      </c>
      <c r="P395" s="184">
        <v>0.57999999999999996</v>
      </c>
    </row>
    <row r="396" spans="11:16" x14ac:dyDescent="0.25">
      <c r="K396" s="184">
        <v>0.46</v>
      </c>
      <c r="L396" s="184">
        <v>0.41</v>
      </c>
      <c r="M396" s="184">
        <v>0.57999999999999996</v>
      </c>
      <c r="N396" s="184">
        <v>0.55000000000000004</v>
      </c>
      <c r="O396" s="184">
        <v>0.64</v>
      </c>
      <c r="P396" s="184">
        <v>0.57999999999999996</v>
      </c>
    </row>
    <row r="397" spans="11:16" x14ac:dyDescent="0.25">
      <c r="K397" s="184">
        <v>0.46</v>
      </c>
      <c r="L397" s="184">
        <v>0.41</v>
      </c>
      <c r="M397" s="184">
        <v>0.57999999999999996</v>
      </c>
      <c r="N397" s="184">
        <v>0.55000000000000004</v>
      </c>
      <c r="O397" s="184">
        <v>0.64</v>
      </c>
      <c r="P397" s="184">
        <v>0.57999999999999996</v>
      </c>
    </row>
    <row r="398" spans="11:16" x14ac:dyDescent="0.25">
      <c r="K398" s="184">
        <v>0.46</v>
      </c>
      <c r="L398" s="184">
        <v>0.41</v>
      </c>
      <c r="M398" s="184">
        <v>0.57999999999999996</v>
      </c>
      <c r="N398" s="184">
        <v>0.55000000000000004</v>
      </c>
      <c r="O398" s="184">
        <v>0.64</v>
      </c>
      <c r="P398" s="184">
        <v>0.57999999999999996</v>
      </c>
    </row>
    <row r="399" spans="11:16" x14ac:dyDescent="0.25">
      <c r="K399" s="184">
        <v>0.46</v>
      </c>
      <c r="L399" s="184">
        <v>0.41</v>
      </c>
      <c r="M399" s="184">
        <v>0.57999999999999996</v>
      </c>
      <c r="N399" s="184">
        <v>0.55000000000000004</v>
      </c>
      <c r="O399" s="184">
        <v>0.64</v>
      </c>
      <c r="P399" s="184">
        <v>0.57999999999999996</v>
      </c>
    </row>
    <row r="400" spans="11:16" x14ac:dyDescent="0.25">
      <c r="K400" s="184">
        <v>0.46</v>
      </c>
      <c r="L400" s="184">
        <v>0.41</v>
      </c>
      <c r="M400" s="184">
        <v>0.57999999999999996</v>
      </c>
      <c r="N400" s="184">
        <v>0.55000000000000004</v>
      </c>
      <c r="O400" s="184">
        <v>0.64</v>
      </c>
      <c r="P400" s="184">
        <v>0.57999999999999996</v>
      </c>
    </row>
    <row r="401" spans="11:16" x14ac:dyDescent="0.25">
      <c r="K401" s="184">
        <v>0.46</v>
      </c>
      <c r="L401" s="184">
        <v>0.41</v>
      </c>
      <c r="M401" s="184">
        <v>0.57999999999999996</v>
      </c>
      <c r="N401" s="184">
        <v>0.55000000000000004</v>
      </c>
      <c r="O401" s="184">
        <v>0.64</v>
      </c>
      <c r="P401" s="184">
        <v>0.57999999999999996</v>
      </c>
    </row>
    <row r="402" spans="11:16" x14ac:dyDescent="0.25">
      <c r="K402" s="184">
        <v>0.46</v>
      </c>
      <c r="L402" s="184">
        <v>0.41</v>
      </c>
      <c r="M402" s="184">
        <v>0.57999999999999996</v>
      </c>
      <c r="N402" s="184">
        <v>0.55000000000000004</v>
      </c>
      <c r="O402" s="184">
        <v>0.64</v>
      </c>
      <c r="P402" s="184">
        <v>0.57999999999999996</v>
      </c>
    </row>
    <row r="403" spans="11:16" x14ac:dyDescent="0.25">
      <c r="K403" s="184">
        <v>0.46</v>
      </c>
      <c r="L403" s="184">
        <v>0.41</v>
      </c>
      <c r="M403" s="184">
        <v>0.57999999999999996</v>
      </c>
      <c r="N403" s="184">
        <v>0.55000000000000004</v>
      </c>
      <c r="O403" s="184">
        <v>0.64</v>
      </c>
      <c r="P403" s="184">
        <v>0.57999999999999996</v>
      </c>
    </row>
    <row r="404" spans="11:16" x14ac:dyDescent="0.25">
      <c r="K404" s="184">
        <v>0.46</v>
      </c>
      <c r="L404" s="184">
        <v>0.41</v>
      </c>
      <c r="M404" s="184">
        <v>0.57999999999999996</v>
      </c>
      <c r="N404" s="184">
        <v>0.55000000000000004</v>
      </c>
      <c r="O404" s="184">
        <v>0.64</v>
      </c>
      <c r="P404" s="184">
        <v>0.57999999999999996</v>
      </c>
    </row>
    <row r="405" spans="11:16" x14ac:dyDescent="0.25">
      <c r="K405" s="184">
        <v>0.46</v>
      </c>
      <c r="L405" s="184">
        <v>0.41</v>
      </c>
      <c r="M405" s="184">
        <v>0.57999999999999996</v>
      </c>
      <c r="N405" s="184">
        <v>0.55000000000000004</v>
      </c>
      <c r="O405" s="184">
        <v>0.64</v>
      </c>
      <c r="P405" s="184">
        <v>0.57999999999999996</v>
      </c>
    </row>
    <row r="406" spans="11:16" x14ac:dyDescent="0.25">
      <c r="K406" s="184">
        <v>0.46</v>
      </c>
      <c r="L406" s="184">
        <v>0.41</v>
      </c>
      <c r="M406" s="184">
        <v>0.57999999999999996</v>
      </c>
      <c r="N406" s="184">
        <v>0.55000000000000004</v>
      </c>
      <c r="O406" s="184">
        <v>0.64</v>
      </c>
      <c r="P406" s="184">
        <v>0.57999999999999996</v>
      </c>
    </row>
    <row r="407" spans="11:16" x14ac:dyDescent="0.25">
      <c r="K407" s="184">
        <v>0.46</v>
      </c>
      <c r="L407" s="184">
        <v>0.41</v>
      </c>
      <c r="M407" s="184">
        <v>0.57999999999999996</v>
      </c>
      <c r="N407" s="184">
        <v>0.55000000000000004</v>
      </c>
      <c r="O407" s="184">
        <v>0.64</v>
      </c>
      <c r="P407" s="184">
        <v>0.57999999999999996</v>
      </c>
    </row>
    <row r="408" spans="11:16" x14ac:dyDescent="0.25">
      <c r="K408" s="184">
        <v>0.46</v>
      </c>
      <c r="L408" s="184">
        <v>0.41</v>
      </c>
      <c r="M408" s="184">
        <v>0.57999999999999996</v>
      </c>
      <c r="N408" s="184">
        <v>0.55000000000000004</v>
      </c>
      <c r="O408" s="184">
        <v>0.64</v>
      </c>
      <c r="P408" s="184">
        <v>0.57999999999999996</v>
      </c>
    </row>
    <row r="409" spans="11:16" x14ac:dyDescent="0.25">
      <c r="K409" s="184">
        <v>0.46</v>
      </c>
      <c r="L409" s="184">
        <v>0.41</v>
      </c>
      <c r="M409" s="184">
        <v>0.57999999999999996</v>
      </c>
      <c r="N409" s="184">
        <v>0.55000000000000004</v>
      </c>
      <c r="O409" s="184">
        <v>0.64</v>
      </c>
      <c r="P409" s="184">
        <v>0.57999999999999996</v>
      </c>
    </row>
    <row r="410" spans="11:16" x14ac:dyDescent="0.25">
      <c r="K410" s="184">
        <v>0.46</v>
      </c>
      <c r="L410" s="184">
        <v>0.41</v>
      </c>
      <c r="M410" s="184">
        <v>0.57999999999999996</v>
      </c>
      <c r="N410" s="184">
        <v>0.55000000000000004</v>
      </c>
      <c r="O410" s="184">
        <v>0.64</v>
      </c>
      <c r="P410" s="184">
        <v>0.57999999999999996</v>
      </c>
    </row>
    <row r="411" spans="11:16" x14ac:dyDescent="0.25">
      <c r="K411" s="184">
        <v>0.46</v>
      </c>
      <c r="L411" s="184">
        <v>0.41</v>
      </c>
      <c r="M411" s="184">
        <v>0.57999999999999996</v>
      </c>
      <c r="N411" s="184">
        <v>0.55000000000000004</v>
      </c>
      <c r="O411" s="184">
        <v>0.64</v>
      </c>
      <c r="P411" s="184">
        <v>0.57999999999999996</v>
      </c>
    </row>
    <row r="412" spans="11:16" x14ac:dyDescent="0.25">
      <c r="K412" s="184">
        <v>0.46</v>
      </c>
      <c r="L412" s="184">
        <v>0.41</v>
      </c>
      <c r="M412" s="184">
        <v>0.57999999999999996</v>
      </c>
      <c r="N412" s="184">
        <v>0.55000000000000004</v>
      </c>
      <c r="O412" s="184">
        <v>0.64</v>
      </c>
      <c r="P412" s="184">
        <v>0.57999999999999996</v>
      </c>
    </row>
    <row r="413" spans="11:16" x14ac:dyDescent="0.25">
      <c r="K413" s="184">
        <v>0.46</v>
      </c>
      <c r="L413" s="184">
        <v>0.41</v>
      </c>
      <c r="M413" s="184">
        <v>0.57999999999999996</v>
      </c>
      <c r="N413" s="184">
        <v>0.55000000000000004</v>
      </c>
      <c r="O413" s="184">
        <v>0.64</v>
      </c>
      <c r="P413" s="184">
        <v>0.57999999999999996</v>
      </c>
    </row>
    <row r="414" spans="11:16" x14ac:dyDescent="0.25">
      <c r="K414" s="184">
        <v>0.46</v>
      </c>
      <c r="L414" s="184">
        <v>0.41</v>
      </c>
      <c r="M414" s="184">
        <v>0.57999999999999996</v>
      </c>
      <c r="N414" s="184">
        <v>0.55000000000000004</v>
      </c>
      <c r="O414" s="184">
        <v>0.64</v>
      </c>
      <c r="P414" s="184">
        <v>0.57999999999999996</v>
      </c>
    </row>
    <row r="415" spans="11:16" x14ac:dyDescent="0.25">
      <c r="K415" s="184">
        <v>0.46</v>
      </c>
      <c r="L415" s="184">
        <v>0.41</v>
      </c>
      <c r="M415" s="184">
        <v>0.57999999999999996</v>
      </c>
      <c r="N415" s="184">
        <v>0.55000000000000004</v>
      </c>
      <c r="O415" s="184">
        <v>0.64</v>
      </c>
      <c r="P415" s="184">
        <v>0.57999999999999996</v>
      </c>
    </row>
    <row r="416" spans="11:16" x14ac:dyDescent="0.25">
      <c r="K416" s="184">
        <v>0.46</v>
      </c>
      <c r="L416" s="184">
        <v>0.41</v>
      </c>
      <c r="M416" s="184">
        <v>0.57999999999999996</v>
      </c>
      <c r="N416" s="184">
        <v>0.55000000000000004</v>
      </c>
      <c r="O416" s="184">
        <v>0.64</v>
      </c>
      <c r="P416" s="184">
        <v>0.57999999999999996</v>
      </c>
    </row>
    <row r="417" spans="11:16" x14ac:dyDescent="0.25">
      <c r="K417" s="184">
        <v>0.46</v>
      </c>
      <c r="L417" s="184">
        <v>0.41</v>
      </c>
      <c r="M417" s="184">
        <v>0.57999999999999996</v>
      </c>
      <c r="N417" s="184">
        <v>0.55000000000000004</v>
      </c>
      <c r="O417" s="184">
        <v>0.64</v>
      </c>
      <c r="P417" s="184">
        <v>0.57999999999999996</v>
      </c>
    </row>
    <row r="418" spans="11:16" x14ac:dyDescent="0.25">
      <c r="K418" s="184">
        <v>0.46</v>
      </c>
      <c r="L418" s="184">
        <v>0.41</v>
      </c>
      <c r="M418" s="184">
        <v>0.57999999999999996</v>
      </c>
      <c r="N418" s="184">
        <v>0.55000000000000004</v>
      </c>
      <c r="O418" s="184">
        <v>0.64</v>
      </c>
      <c r="P418" s="184">
        <v>0.57999999999999996</v>
      </c>
    </row>
    <row r="419" spans="11:16" x14ac:dyDescent="0.25">
      <c r="K419" s="184">
        <v>0.46</v>
      </c>
      <c r="L419" s="184">
        <v>0.41</v>
      </c>
      <c r="M419" s="184">
        <v>0.57999999999999996</v>
      </c>
      <c r="N419" s="184">
        <v>0.55000000000000004</v>
      </c>
      <c r="O419" s="184">
        <v>0.64</v>
      </c>
      <c r="P419" s="184">
        <v>0.57999999999999996</v>
      </c>
    </row>
    <row r="420" spans="11:16" x14ac:dyDescent="0.25">
      <c r="K420" s="184">
        <v>0.46</v>
      </c>
      <c r="L420" s="184">
        <v>0.41</v>
      </c>
      <c r="M420" s="184">
        <v>0.57999999999999996</v>
      </c>
      <c r="N420" s="184">
        <v>0.55000000000000004</v>
      </c>
      <c r="O420" s="184">
        <v>0.64</v>
      </c>
      <c r="P420" s="184">
        <v>0.57999999999999996</v>
      </c>
    </row>
    <row r="421" spans="11:16" x14ac:dyDescent="0.25">
      <c r="K421" s="184">
        <v>0.46</v>
      </c>
      <c r="L421" s="184">
        <v>0.41</v>
      </c>
      <c r="M421" s="184">
        <v>0.57999999999999996</v>
      </c>
      <c r="N421" s="184">
        <v>0.55000000000000004</v>
      </c>
      <c r="O421" s="184">
        <v>0.64</v>
      </c>
      <c r="P421" s="184">
        <v>0.57999999999999996</v>
      </c>
    </row>
    <row r="422" spans="11:16" x14ac:dyDescent="0.25">
      <c r="K422" s="184">
        <v>0.46</v>
      </c>
      <c r="L422" s="184">
        <v>0.41</v>
      </c>
      <c r="M422" s="184">
        <v>0.57999999999999996</v>
      </c>
      <c r="N422" s="184">
        <v>0.55000000000000004</v>
      </c>
      <c r="O422" s="184">
        <v>0.64</v>
      </c>
      <c r="P422" s="184">
        <v>0.57999999999999996</v>
      </c>
    </row>
    <row r="423" spans="11:16" x14ac:dyDescent="0.25">
      <c r="K423" s="184">
        <v>0.46</v>
      </c>
      <c r="L423" s="184">
        <v>0.41</v>
      </c>
      <c r="M423" s="184">
        <v>0.57999999999999996</v>
      </c>
      <c r="N423" s="184">
        <v>0.55000000000000004</v>
      </c>
      <c r="O423" s="184">
        <v>0.64</v>
      </c>
      <c r="P423" s="184">
        <v>0.57999999999999996</v>
      </c>
    </row>
    <row r="424" spans="11:16" x14ac:dyDescent="0.25">
      <c r="K424" s="184">
        <v>0.46</v>
      </c>
      <c r="L424" s="184">
        <v>0.41</v>
      </c>
      <c r="M424" s="184">
        <v>0.57999999999999996</v>
      </c>
      <c r="N424" s="184">
        <v>0.55000000000000004</v>
      </c>
      <c r="O424" s="184">
        <v>0.64</v>
      </c>
      <c r="P424" s="184">
        <v>0.57999999999999996</v>
      </c>
    </row>
    <row r="425" spans="11:16" x14ac:dyDescent="0.25">
      <c r="K425" s="184">
        <v>0.46</v>
      </c>
      <c r="L425" s="184">
        <v>0.41</v>
      </c>
      <c r="M425" s="184">
        <v>0.57999999999999996</v>
      </c>
      <c r="N425" s="184">
        <v>0.55000000000000004</v>
      </c>
      <c r="O425" s="184">
        <v>0.64</v>
      </c>
      <c r="P425" s="184">
        <v>0.57999999999999996</v>
      </c>
    </row>
    <row r="426" spans="11:16" x14ac:dyDescent="0.25">
      <c r="K426" s="184">
        <v>0.46</v>
      </c>
      <c r="L426" s="184">
        <v>0.41</v>
      </c>
      <c r="M426" s="184">
        <v>0.57999999999999996</v>
      </c>
      <c r="N426" s="184">
        <v>0.55000000000000004</v>
      </c>
      <c r="O426" s="184">
        <v>0.64</v>
      </c>
      <c r="P426" s="184">
        <v>0.57999999999999996</v>
      </c>
    </row>
    <row r="427" spans="11:16" x14ac:dyDescent="0.25">
      <c r="K427" s="184">
        <v>0.46</v>
      </c>
      <c r="L427" s="184">
        <v>0.41</v>
      </c>
      <c r="M427" s="184">
        <v>0.57999999999999996</v>
      </c>
      <c r="N427" s="184">
        <v>0.55000000000000004</v>
      </c>
      <c r="O427" s="184">
        <v>0.64</v>
      </c>
      <c r="P427" s="184">
        <v>0.57999999999999996</v>
      </c>
    </row>
    <row r="428" spans="11:16" x14ac:dyDescent="0.25">
      <c r="K428" s="184">
        <v>0.46</v>
      </c>
      <c r="L428" s="184">
        <v>0.41</v>
      </c>
      <c r="M428" s="184">
        <v>0.57999999999999996</v>
      </c>
      <c r="N428" s="184">
        <v>0.55000000000000004</v>
      </c>
      <c r="O428" s="184">
        <v>0.64</v>
      </c>
      <c r="P428" s="184">
        <v>0.57999999999999996</v>
      </c>
    </row>
    <row r="429" spans="11:16" x14ac:dyDescent="0.25">
      <c r="K429" s="184">
        <v>0.46</v>
      </c>
      <c r="L429" s="184">
        <v>0.41</v>
      </c>
      <c r="M429" s="184">
        <v>0.57999999999999996</v>
      </c>
      <c r="N429" s="184">
        <v>0.55000000000000004</v>
      </c>
      <c r="O429" s="184">
        <v>0.64</v>
      </c>
      <c r="P429" s="184">
        <v>0.57999999999999996</v>
      </c>
    </row>
    <row r="430" spans="11:16" x14ac:dyDescent="0.25">
      <c r="K430" s="184">
        <v>0.46</v>
      </c>
      <c r="L430" s="184">
        <v>0.41</v>
      </c>
      <c r="M430" s="184">
        <v>0.57999999999999996</v>
      </c>
      <c r="N430" s="184">
        <v>0.55000000000000004</v>
      </c>
      <c r="O430" s="184">
        <v>0.64</v>
      </c>
      <c r="P430" s="184">
        <v>0.57999999999999996</v>
      </c>
    </row>
    <row r="431" spans="11:16" x14ac:dyDescent="0.25">
      <c r="K431" s="184">
        <v>0.46</v>
      </c>
      <c r="L431" s="184">
        <v>0.41</v>
      </c>
      <c r="M431" s="184">
        <v>0.57999999999999996</v>
      </c>
      <c r="N431" s="184">
        <v>0.55000000000000004</v>
      </c>
      <c r="O431" s="184">
        <v>0.64</v>
      </c>
      <c r="P431" s="184">
        <v>0.57999999999999996</v>
      </c>
    </row>
    <row r="432" spans="11:16" x14ac:dyDescent="0.25">
      <c r="K432" s="184">
        <v>0.46</v>
      </c>
      <c r="L432" s="184">
        <v>0.41</v>
      </c>
      <c r="M432" s="184">
        <v>0.57999999999999996</v>
      </c>
      <c r="N432" s="184">
        <v>0.55000000000000004</v>
      </c>
      <c r="O432" s="184">
        <v>0.64</v>
      </c>
      <c r="P432" s="184">
        <v>0.57999999999999996</v>
      </c>
    </row>
    <row r="433" spans="11:16" x14ac:dyDescent="0.25">
      <c r="K433" s="184">
        <v>0.46</v>
      </c>
      <c r="L433" s="184">
        <v>0.41</v>
      </c>
      <c r="M433" s="184">
        <v>0.57999999999999996</v>
      </c>
      <c r="N433" s="184">
        <v>0.55000000000000004</v>
      </c>
      <c r="O433" s="184">
        <v>0.64</v>
      </c>
      <c r="P433" s="184">
        <v>0.57999999999999996</v>
      </c>
    </row>
    <row r="434" spans="11:16" x14ac:dyDescent="0.25">
      <c r="K434" s="184">
        <v>0.46</v>
      </c>
      <c r="L434" s="184">
        <v>0.41</v>
      </c>
      <c r="M434" s="184">
        <v>0.57999999999999996</v>
      </c>
      <c r="N434" s="184">
        <v>0.55000000000000004</v>
      </c>
      <c r="O434" s="184">
        <v>0.64</v>
      </c>
      <c r="P434" s="184">
        <v>0.57999999999999996</v>
      </c>
    </row>
    <row r="435" spans="11:16" x14ac:dyDescent="0.25">
      <c r="K435" s="184">
        <v>0.46</v>
      </c>
      <c r="L435" s="184">
        <v>0.41</v>
      </c>
      <c r="M435" s="184">
        <v>0.57999999999999996</v>
      </c>
      <c r="N435" s="184">
        <v>0.55000000000000004</v>
      </c>
      <c r="O435" s="184">
        <v>0.64</v>
      </c>
      <c r="P435" s="184">
        <v>0.57999999999999996</v>
      </c>
    </row>
    <row r="436" spans="11:16" x14ac:dyDescent="0.25">
      <c r="K436" s="184">
        <v>0.46</v>
      </c>
      <c r="L436" s="184">
        <v>0.41</v>
      </c>
      <c r="M436" s="184">
        <v>0.57999999999999996</v>
      </c>
      <c r="N436" s="184">
        <v>0.55000000000000004</v>
      </c>
      <c r="O436" s="184">
        <v>0.64</v>
      </c>
      <c r="P436" s="184">
        <v>0.57999999999999996</v>
      </c>
    </row>
    <row r="437" spans="11:16" x14ac:dyDescent="0.25">
      <c r="K437" s="184">
        <v>0.46</v>
      </c>
      <c r="L437" s="184">
        <v>0.41</v>
      </c>
      <c r="M437" s="184">
        <v>0.57999999999999996</v>
      </c>
      <c r="N437" s="184">
        <v>0.55000000000000004</v>
      </c>
      <c r="O437" s="184">
        <v>0.64</v>
      </c>
      <c r="P437" s="184">
        <v>0.57999999999999996</v>
      </c>
    </row>
    <row r="438" spans="11:16" x14ac:dyDescent="0.25">
      <c r="K438" s="184">
        <v>0.46</v>
      </c>
      <c r="L438" s="184">
        <v>0.41</v>
      </c>
      <c r="M438" s="184">
        <v>0.57999999999999996</v>
      </c>
      <c r="N438" s="184">
        <v>0.55000000000000004</v>
      </c>
      <c r="O438" s="184">
        <v>0.64</v>
      </c>
      <c r="P438" s="184">
        <v>0.57999999999999996</v>
      </c>
    </row>
    <row r="439" spans="11:16" x14ac:dyDescent="0.25">
      <c r="K439" s="184">
        <v>0.46</v>
      </c>
      <c r="L439" s="184">
        <v>0.41</v>
      </c>
      <c r="M439" s="184">
        <v>0.57999999999999996</v>
      </c>
      <c r="N439" s="184">
        <v>0.55000000000000004</v>
      </c>
      <c r="O439" s="184">
        <v>0.64</v>
      </c>
      <c r="P439" s="184">
        <v>0.57999999999999996</v>
      </c>
    </row>
    <row r="440" spans="11:16" x14ac:dyDescent="0.25">
      <c r="K440" s="184">
        <v>0.46</v>
      </c>
      <c r="L440" s="184">
        <v>0.41</v>
      </c>
      <c r="M440" s="184">
        <v>0.57999999999999996</v>
      </c>
      <c r="N440" s="184">
        <v>0.55000000000000004</v>
      </c>
      <c r="O440" s="184">
        <v>0.64</v>
      </c>
      <c r="P440" s="184">
        <v>0.57999999999999996</v>
      </c>
    </row>
    <row r="441" spans="11:16" x14ac:dyDescent="0.25">
      <c r="K441" s="184">
        <v>0.46</v>
      </c>
      <c r="L441" s="184">
        <v>0.41</v>
      </c>
      <c r="M441" s="184">
        <v>0.57999999999999996</v>
      </c>
      <c r="N441" s="184">
        <v>0.55000000000000004</v>
      </c>
      <c r="O441" s="184">
        <v>0.64</v>
      </c>
      <c r="P441" s="184">
        <v>0.57999999999999996</v>
      </c>
    </row>
    <row r="442" spans="11:16" x14ac:dyDescent="0.25">
      <c r="K442" s="184">
        <v>0.46</v>
      </c>
      <c r="L442" s="184">
        <v>0.41</v>
      </c>
      <c r="M442" s="184">
        <v>0.57999999999999996</v>
      </c>
      <c r="N442" s="184">
        <v>0.55000000000000004</v>
      </c>
      <c r="O442" s="184">
        <v>0.64</v>
      </c>
      <c r="P442" s="184">
        <v>0.57999999999999996</v>
      </c>
    </row>
    <row r="443" spans="11:16" x14ac:dyDescent="0.25">
      <c r="K443" s="184">
        <v>0.46</v>
      </c>
      <c r="L443" s="184">
        <v>0.41</v>
      </c>
      <c r="M443" s="184">
        <v>0.57999999999999996</v>
      </c>
      <c r="N443" s="184">
        <v>0.55000000000000004</v>
      </c>
      <c r="O443" s="184">
        <v>0.64</v>
      </c>
      <c r="P443" s="184">
        <v>0.57999999999999996</v>
      </c>
    </row>
    <row r="444" spans="11:16" x14ac:dyDescent="0.25">
      <c r="K444" s="184">
        <v>0.46</v>
      </c>
      <c r="L444" s="184">
        <v>0.41</v>
      </c>
      <c r="M444" s="184">
        <v>0.57999999999999996</v>
      </c>
      <c r="N444" s="184">
        <v>0.55000000000000004</v>
      </c>
      <c r="O444" s="184">
        <v>0.64</v>
      </c>
      <c r="P444" s="184">
        <v>0.57999999999999996</v>
      </c>
    </row>
    <row r="445" spans="11:16" x14ac:dyDescent="0.25">
      <c r="K445" s="184">
        <v>0.46</v>
      </c>
      <c r="L445" s="184">
        <v>0.41</v>
      </c>
      <c r="M445" s="184">
        <v>0.57999999999999996</v>
      </c>
      <c r="N445" s="184">
        <v>0.55000000000000004</v>
      </c>
      <c r="O445" s="184">
        <v>0.64</v>
      </c>
      <c r="P445" s="184">
        <v>0.57999999999999996</v>
      </c>
    </row>
    <row r="446" spans="11:16" x14ac:dyDescent="0.25">
      <c r="K446" s="184">
        <v>0.46</v>
      </c>
      <c r="L446" s="184">
        <v>0.41</v>
      </c>
      <c r="M446" s="184">
        <v>0.57999999999999996</v>
      </c>
      <c r="N446" s="184">
        <v>0.55000000000000004</v>
      </c>
      <c r="O446" s="184">
        <v>0.64</v>
      </c>
      <c r="P446" s="184">
        <v>0.57999999999999996</v>
      </c>
    </row>
    <row r="447" spans="11:16" x14ac:dyDescent="0.25">
      <c r="K447" s="184">
        <v>0.46</v>
      </c>
      <c r="L447" s="184">
        <v>0.41</v>
      </c>
      <c r="M447" s="184">
        <v>0.57999999999999996</v>
      </c>
      <c r="N447" s="184">
        <v>0.55000000000000004</v>
      </c>
      <c r="O447" s="184">
        <v>0.64</v>
      </c>
      <c r="P447" s="184">
        <v>0.57999999999999996</v>
      </c>
    </row>
    <row r="448" spans="11:16" x14ac:dyDescent="0.25">
      <c r="K448" s="184">
        <v>0.46</v>
      </c>
      <c r="L448" s="184">
        <v>0.41</v>
      </c>
      <c r="M448" s="184">
        <v>0.57999999999999996</v>
      </c>
      <c r="N448" s="184">
        <v>0.55000000000000004</v>
      </c>
      <c r="O448" s="184">
        <v>0.64</v>
      </c>
      <c r="P448" s="184">
        <v>0.57999999999999996</v>
      </c>
    </row>
    <row r="449" spans="11:16" x14ac:dyDescent="0.25">
      <c r="K449" s="184">
        <v>0.46</v>
      </c>
      <c r="L449" s="184">
        <v>0.41</v>
      </c>
      <c r="M449" s="184">
        <v>0.57999999999999996</v>
      </c>
      <c r="N449" s="184">
        <v>0.55000000000000004</v>
      </c>
      <c r="O449" s="184">
        <v>0.64</v>
      </c>
      <c r="P449" s="184">
        <v>0.57999999999999996</v>
      </c>
    </row>
    <row r="450" spans="11:16" x14ac:dyDescent="0.25">
      <c r="K450" s="184">
        <v>0.46</v>
      </c>
      <c r="L450" s="184">
        <v>0.41</v>
      </c>
      <c r="M450" s="184">
        <v>0.57999999999999996</v>
      </c>
      <c r="N450" s="184">
        <v>0.55000000000000004</v>
      </c>
      <c r="O450" s="184">
        <v>0.64</v>
      </c>
      <c r="P450" s="184">
        <v>0.57999999999999996</v>
      </c>
    </row>
    <row r="451" spans="11:16" x14ac:dyDescent="0.25">
      <c r="K451" s="184">
        <v>0.46</v>
      </c>
      <c r="L451" s="184">
        <v>0.41</v>
      </c>
      <c r="M451" s="184">
        <v>0.57999999999999996</v>
      </c>
      <c r="N451" s="184">
        <v>0.55000000000000004</v>
      </c>
      <c r="O451" s="184">
        <v>0.64</v>
      </c>
      <c r="P451" s="184">
        <v>0.57999999999999996</v>
      </c>
    </row>
    <row r="452" spans="11:16" x14ac:dyDescent="0.25">
      <c r="K452" s="184">
        <v>0.46</v>
      </c>
      <c r="L452" s="184">
        <v>0.41</v>
      </c>
      <c r="M452" s="184">
        <v>0.57999999999999996</v>
      </c>
      <c r="N452" s="184">
        <v>0.55000000000000004</v>
      </c>
      <c r="O452" s="184">
        <v>0.64</v>
      </c>
      <c r="P452" s="184">
        <v>0.57999999999999996</v>
      </c>
    </row>
    <row r="453" spans="11:16" x14ac:dyDescent="0.25">
      <c r="K453" s="184">
        <v>0.46</v>
      </c>
      <c r="L453" s="184">
        <v>0.41</v>
      </c>
      <c r="M453" s="184">
        <v>0.57999999999999996</v>
      </c>
      <c r="N453" s="184">
        <v>0.55000000000000004</v>
      </c>
      <c r="O453" s="184">
        <v>0.64</v>
      </c>
      <c r="P453" s="184">
        <v>0.57999999999999996</v>
      </c>
    </row>
    <row r="454" spans="11:16" x14ac:dyDescent="0.25">
      <c r="K454" s="184">
        <v>0.46</v>
      </c>
      <c r="L454" s="184">
        <v>0.41</v>
      </c>
      <c r="M454" s="184">
        <v>0.57999999999999996</v>
      </c>
      <c r="N454" s="184">
        <v>0.55000000000000004</v>
      </c>
      <c r="O454" s="184">
        <v>0.64</v>
      </c>
      <c r="P454" s="184">
        <v>0.57999999999999996</v>
      </c>
    </row>
    <row r="455" spans="11:16" x14ac:dyDescent="0.25">
      <c r="K455" s="184">
        <v>0.46</v>
      </c>
      <c r="L455" s="184">
        <v>0.41</v>
      </c>
      <c r="M455" s="184">
        <v>0.57999999999999996</v>
      </c>
      <c r="N455" s="184">
        <v>0.55000000000000004</v>
      </c>
      <c r="O455" s="184">
        <v>0.64</v>
      </c>
      <c r="P455" s="184">
        <v>0.57999999999999996</v>
      </c>
    </row>
    <row r="456" spans="11:16" x14ac:dyDescent="0.25">
      <c r="K456" s="184">
        <v>0.46</v>
      </c>
      <c r="L456" s="184">
        <v>0.41</v>
      </c>
      <c r="M456" s="184">
        <v>0.57999999999999996</v>
      </c>
      <c r="N456" s="184">
        <v>0.55000000000000004</v>
      </c>
      <c r="O456" s="184">
        <v>0.64</v>
      </c>
      <c r="P456" s="184">
        <v>0.57999999999999996</v>
      </c>
    </row>
    <row r="457" spans="11:16" x14ac:dyDescent="0.25">
      <c r="K457" s="184">
        <v>0.46</v>
      </c>
      <c r="L457" s="184">
        <v>0.41</v>
      </c>
      <c r="M457" s="184">
        <v>0.57999999999999996</v>
      </c>
      <c r="N457" s="184">
        <v>0.55000000000000004</v>
      </c>
      <c r="O457" s="184">
        <v>0.64</v>
      </c>
      <c r="P457" s="184">
        <v>0.57999999999999996</v>
      </c>
    </row>
    <row r="458" spans="11:16" x14ac:dyDescent="0.25">
      <c r="K458" s="184">
        <v>0.46</v>
      </c>
      <c r="L458" s="184">
        <v>0.41</v>
      </c>
      <c r="M458" s="184">
        <v>0.57999999999999996</v>
      </c>
      <c r="N458" s="184">
        <v>0.55000000000000004</v>
      </c>
      <c r="O458" s="184">
        <v>0.64</v>
      </c>
      <c r="P458" s="184">
        <v>0.57999999999999996</v>
      </c>
    </row>
    <row r="459" spans="11:16" x14ac:dyDescent="0.25">
      <c r="K459" s="184">
        <v>0.46</v>
      </c>
      <c r="L459" s="184">
        <v>0.41</v>
      </c>
      <c r="M459" s="184">
        <v>0.57999999999999996</v>
      </c>
      <c r="N459" s="184">
        <v>0.55000000000000004</v>
      </c>
      <c r="O459" s="184">
        <v>0.64</v>
      </c>
      <c r="P459" s="184">
        <v>0.57999999999999996</v>
      </c>
    </row>
    <row r="460" spans="11:16" x14ac:dyDescent="0.25">
      <c r="K460" s="184">
        <v>0.46</v>
      </c>
      <c r="L460" s="184">
        <v>0.41</v>
      </c>
      <c r="M460" s="184">
        <v>0.57999999999999996</v>
      </c>
      <c r="N460" s="184">
        <v>0.55000000000000004</v>
      </c>
      <c r="O460" s="184">
        <v>0.64</v>
      </c>
      <c r="P460" s="184">
        <v>0.57999999999999996</v>
      </c>
    </row>
    <row r="461" spans="11:16" x14ac:dyDescent="0.25">
      <c r="K461" s="184">
        <v>0.46</v>
      </c>
      <c r="L461" s="184">
        <v>0.41</v>
      </c>
      <c r="M461" s="184">
        <v>0.57999999999999996</v>
      </c>
      <c r="N461" s="184">
        <v>0.55000000000000004</v>
      </c>
      <c r="O461" s="184">
        <v>0.64</v>
      </c>
      <c r="P461" s="184">
        <v>0.57999999999999996</v>
      </c>
    </row>
    <row r="462" spans="11:16" x14ac:dyDescent="0.25">
      <c r="K462" s="184">
        <v>0.46</v>
      </c>
      <c r="L462" s="184">
        <v>0.41</v>
      </c>
      <c r="M462" s="184">
        <v>0.57999999999999996</v>
      </c>
      <c r="N462" s="184">
        <v>0.55000000000000004</v>
      </c>
      <c r="O462" s="184">
        <v>0.64</v>
      </c>
      <c r="P462" s="184">
        <v>0.57999999999999996</v>
      </c>
    </row>
    <row r="463" spans="11:16" x14ac:dyDescent="0.25">
      <c r="K463" s="184">
        <v>0.46</v>
      </c>
      <c r="L463" s="184">
        <v>0.41</v>
      </c>
      <c r="M463" s="184">
        <v>0.57999999999999996</v>
      </c>
      <c r="N463" s="184">
        <v>0.55000000000000004</v>
      </c>
      <c r="O463" s="184">
        <v>0.64</v>
      </c>
      <c r="P463" s="184">
        <v>0.57999999999999996</v>
      </c>
    </row>
    <row r="464" spans="11:16" x14ac:dyDescent="0.25">
      <c r="K464" s="184">
        <v>0.46</v>
      </c>
      <c r="L464" s="184">
        <v>0.41</v>
      </c>
      <c r="M464" s="184">
        <v>0.57999999999999996</v>
      </c>
      <c r="N464" s="184">
        <v>0.55000000000000004</v>
      </c>
      <c r="O464" s="184">
        <v>0.64</v>
      </c>
      <c r="P464" s="184">
        <v>0.57999999999999996</v>
      </c>
    </row>
    <row r="465" spans="11:16" x14ac:dyDescent="0.25">
      <c r="K465" s="184">
        <v>0.46</v>
      </c>
      <c r="L465" s="184">
        <v>0.41</v>
      </c>
      <c r="M465" s="184">
        <v>0.57999999999999996</v>
      </c>
      <c r="N465" s="184">
        <v>0.55000000000000004</v>
      </c>
      <c r="O465" s="184">
        <v>0.64</v>
      </c>
      <c r="P465" s="184">
        <v>0.57999999999999996</v>
      </c>
    </row>
    <row r="466" spans="11:16" x14ac:dyDescent="0.25">
      <c r="K466" s="184">
        <v>0.46</v>
      </c>
      <c r="L466" s="184">
        <v>0.41</v>
      </c>
      <c r="M466" s="184">
        <v>0.57999999999999996</v>
      </c>
      <c r="N466" s="184">
        <v>0.55000000000000004</v>
      </c>
      <c r="O466" s="184">
        <v>0.64</v>
      </c>
      <c r="P466" s="184">
        <v>0.57999999999999996</v>
      </c>
    </row>
    <row r="467" spans="11:16" x14ac:dyDescent="0.25">
      <c r="K467" s="184">
        <v>0.46</v>
      </c>
      <c r="L467" s="184">
        <v>0.41</v>
      </c>
      <c r="M467" s="184">
        <v>0.57999999999999996</v>
      </c>
      <c r="N467" s="184">
        <v>0.55000000000000004</v>
      </c>
      <c r="O467" s="184">
        <v>0.64</v>
      </c>
      <c r="P467" s="184">
        <v>0.57999999999999996</v>
      </c>
    </row>
    <row r="468" spans="11:16" x14ac:dyDescent="0.25">
      <c r="K468" s="184">
        <v>0.46</v>
      </c>
      <c r="L468" s="184">
        <v>0.41</v>
      </c>
      <c r="M468" s="184">
        <v>0.57999999999999996</v>
      </c>
      <c r="N468" s="184">
        <v>0.55000000000000004</v>
      </c>
      <c r="O468" s="184">
        <v>0.64</v>
      </c>
      <c r="P468" s="184">
        <v>0.57999999999999996</v>
      </c>
    </row>
    <row r="469" spans="11:16" x14ac:dyDescent="0.25">
      <c r="K469" s="184">
        <v>0.46</v>
      </c>
      <c r="L469" s="184">
        <v>0.41</v>
      </c>
      <c r="M469" s="184">
        <v>0.57999999999999996</v>
      </c>
      <c r="N469" s="184">
        <v>0.55000000000000004</v>
      </c>
      <c r="O469" s="184">
        <v>0.64</v>
      </c>
      <c r="P469" s="184">
        <v>0.57999999999999996</v>
      </c>
    </row>
    <row r="470" spans="11:16" x14ac:dyDescent="0.25">
      <c r="K470" s="184">
        <v>0.46</v>
      </c>
      <c r="L470" s="184">
        <v>0.41</v>
      </c>
      <c r="M470" s="184">
        <v>0.57999999999999996</v>
      </c>
      <c r="N470" s="184">
        <v>0.55000000000000004</v>
      </c>
      <c r="O470" s="184">
        <v>0.64</v>
      </c>
      <c r="P470" s="184">
        <v>0.57999999999999996</v>
      </c>
    </row>
    <row r="471" spans="11:16" x14ac:dyDescent="0.25">
      <c r="K471" s="184">
        <v>0.46</v>
      </c>
      <c r="L471" s="184">
        <v>0.41</v>
      </c>
      <c r="M471" s="184">
        <v>0.57999999999999996</v>
      </c>
      <c r="N471" s="184">
        <v>0.55000000000000004</v>
      </c>
      <c r="O471" s="184">
        <v>0.64</v>
      </c>
      <c r="P471" s="184">
        <v>0.57999999999999996</v>
      </c>
    </row>
    <row r="472" spans="11:16" x14ac:dyDescent="0.25">
      <c r="K472" s="184">
        <v>0.46</v>
      </c>
      <c r="L472" s="184">
        <v>0.41</v>
      </c>
      <c r="M472" s="184">
        <v>0.57999999999999996</v>
      </c>
      <c r="N472" s="184">
        <v>0.55000000000000004</v>
      </c>
      <c r="O472" s="184">
        <v>0.64</v>
      </c>
      <c r="P472" s="184">
        <v>0.57999999999999996</v>
      </c>
    </row>
    <row r="473" spans="11:16" x14ac:dyDescent="0.25">
      <c r="K473" s="184">
        <v>0.46</v>
      </c>
      <c r="L473" s="184">
        <v>0.41</v>
      </c>
      <c r="M473" s="184">
        <v>0.57999999999999996</v>
      </c>
      <c r="N473" s="184">
        <v>0.55000000000000004</v>
      </c>
      <c r="O473" s="184">
        <v>0.64</v>
      </c>
      <c r="P473" s="184">
        <v>0.57999999999999996</v>
      </c>
    </row>
    <row r="474" spans="11:16" x14ac:dyDescent="0.25">
      <c r="K474" s="184">
        <v>0.46</v>
      </c>
      <c r="L474" s="184">
        <v>0.41</v>
      </c>
      <c r="M474" s="184">
        <v>0.57999999999999996</v>
      </c>
      <c r="N474" s="184">
        <v>0.55000000000000004</v>
      </c>
      <c r="O474" s="184">
        <v>0.64</v>
      </c>
      <c r="P474" s="184">
        <v>0.57999999999999996</v>
      </c>
    </row>
    <row r="475" spans="11:16" x14ac:dyDescent="0.25">
      <c r="K475" s="184">
        <v>0.46</v>
      </c>
      <c r="L475" s="184">
        <v>0.41</v>
      </c>
      <c r="M475" s="184">
        <v>0.57999999999999996</v>
      </c>
      <c r="N475" s="184">
        <v>0.55000000000000004</v>
      </c>
      <c r="O475" s="184">
        <v>0.64</v>
      </c>
      <c r="P475" s="184">
        <v>0.57999999999999996</v>
      </c>
    </row>
    <row r="476" spans="11:16" x14ac:dyDescent="0.25">
      <c r="K476" s="184">
        <v>0.46</v>
      </c>
      <c r="L476" s="184">
        <v>0.41</v>
      </c>
      <c r="M476" s="184">
        <v>0.57999999999999996</v>
      </c>
      <c r="N476" s="184">
        <v>0.55000000000000004</v>
      </c>
      <c r="O476" s="184">
        <v>0.64</v>
      </c>
      <c r="P476" s="184">
        <v>0.57999999999999996</v>
      </c>
    </row>
    <row r="477" spans="11:16" x14ac:dyDescent="0.25">
      <c r="K477" s="184">
        <v>0.46</v>
      </c>
      <c r="L477" s="184">
        <v>0.41</v>
      </c>
      <c r="M477" s="184">
        <v>0.57999999999999996</v>
      </c>
      <c r="N477" s="184">
        <v>0.55000000000000004</v>
      </c>
      <c r="O477" s="184">
        <v>0.64</v>
      </c>
      <c r="P477" s="184">
        <v>0.57999999999999996</v>
      </c>
    </row>
    <row r="478" spans="11:16" x14ac:dyDescent="0.25">
      <c r="K478" s="184">
        <v>0.46</v>
      </c>
      <c r="L478" s="184">
        <v>0.41</v>
      </c>
      <c r="M478" s="184">
        <v>0.57999999999999996</v>
      </c>
      <c r="N478" s="184">
        <v>0.55000000000000004</v>
      </c>
      <c r="O478" s="184">
        <v>0.64</v>
      </c>
      <c r="P478" s="184">
        <v>0.57999999999999996</v>
      </c>
    </row>
    <row r="479" spans="11:16" x14ac:dyDescent="0.25">
      <c r="K479" s="184">
        <v>0.46</v>
      </c>
      <c r="L479" s="184">
        <v>0.41</v>
      </c>
      <c r="M479" s="184">
        <v>0.57999999999999996</v>
      </c>
      <c r="N479" s="184">
        <v>0.55000000000000004</v>
      </c>
      <c r="O479" s="184">
        <v>0.64</v>
      </c>
      <c r="P479" s="184">
        <v>0.57999999999999996</v>
      </c>
    </row>
    <row r="480" spans="11:16" x14ac:dyDescent="0.25">
      <c r="K480" s="184">
        <v>0.46</v>
      </c>
      <c r="L480" s="184">
        <v>0.41</v>
      </c>
      <c r="M480" s="184">
        <v>0.57999999999999996</v>
      </c>
      <c r="N480" s="184">
        <v>0.55000000000000004</v>
      </c>
      <c r="O480" s="184">
        <v>0.64</v>
      </c>
      <c r="P480" s="184">
        <v>0.57999999999999996</v>
      </c>
    </row>
    <row r="481" spans="11:16" x14ac:dyDescent="0.25">
      <c r="K481" s="184">
        <v>0.46</v>
      </c>
      <c r="L481" s="184">
        <v>0.41</v>
      </c>
      <c r="M481" s="184">
        <v>0.57999999999999996</v>
      </c>
      <c r="N481" s="184">
        <v>0.55000000000000004</v>
      </c>
      <c r="O481" s="184">
        <v>0.64</v>
      </c>
      <c r="P481" s="184">
        <v>0.57999999999999996</v>
      </c>
    </row>
    <row r="482" spans="11:16" x14ac:dyDescent="0.25">
      <c r="K482" s="184">
        <v>0.46</v>
      </c>
      <c r="L482" s="184">
        <v>0.41</v>
      </c>
      <c r="M482" s="184">
        <v>0.57999999999999996</v>
      </c>
      <c r="N482" s="184">
        <v>0.55000000000000004</v>
      </c>
      <c r="O482" s="184">
        <v>0.64</v>
      </c>
      <c r="P482" s="184">
        <v>0.57999999999999996</v>
      </c>
    </row>
    <row r="483" spans="11:16" x14ac:dyDescent="0.25">
      <c r="K483" s="184">
        <v>0.46</v>
      </c>
      <c r="L483" s="184">
        <v>0.41</v>
      </c>
      <c r="M483" s="184">
        <v>0.57999999999999996</v>
      </c>
      <c r="N483" s="184">
        <v>0.55000000000000004</v>
      </c>
      <c r="O483" s="184">
        <v>0.64</v>
      </c>
      <c r="P483" s="184">
        <v>0.57999999999999996</v>
      </c>
    </row>
    <row r="484" spans="11:16" x14ac:dyDescent="0.25">
      <c r="K484" s="184">
        <v>0.46</v>
      </c>
      <c r="L484" s="184">
        <v>0.41</v>
      </c>
      <c r="M484" s="184">
        <v>0.57999999999999996</v>
      </c>
      <c r="N484" s="184">
        <v>0.55000000000000004</v>
      </c>
      <c r="O484" s="184">
        <v>0.64</v>
      </c>
      <c r="P484" s="184">
        <v>0.57999999999999996</v>
      </c>
    </row>
    <row r="485" spans="11:16" x14ac:dyDescent="0.25">
      <c r="K485" s="184">
        <v>0.46</v>
      </c>
      <c r="L485" s="184">
        <v>0.41</v>
      </c>
      <c r="M485" s="184">
        <v>0.57999999999999996</v>
      </c>
      <c r="N485" s="184">
        <v>0.55000000000000004</v>
      </c>
      <c r="O485" s="184">
        <v>0.64</v>
      </c>
      <c r="P485" s="184">
        <v>0.57999999999999996</v>
      </c>
    </row>
    <row r="486" spans="11:16" x14ac:dyDescent="0.25">
      <c r="K486" s="184">
        <v>0.46</v>
      </c>
      <c r="L486" s="184">
        <v>0.41</v>
      </c>
      <c r="M486" s="184">
        <v>0.57999999999999996</v>
      </c>
      <c r="N486" s="184">
        <v>0.55000000000000004</v>
      </c>
      <c r="O486" s="184">
        <v>0.64</v>
      </c>
      <c r="P486" s="184">
        <v>0.57999999999999996</v>
      </c>
    </row>
    <row r="487" spans="11:16" x14ac:dyDescent="0.25">
      <c r="K487" s="184">
        <v>0.46</v>
      </c>
      <c r="L487" s="184">
        <v>0.41</v>
      </c>
      <c r="M487" s="184">
        <v>0.57999999999999996</v>
      </c>
      <c r="N487" s="184">
        <v>0.55000000000000004</v>
      </c>
      <c r="O487" s="184">
        <v>0.64</v>
      </c>
      <c r="P487" s="184">
        <v>0.57999999999999996</v>
      </c>
    </row>
    <row r="488" spans="11:16" x14ac:dyDescent="0.25">
      <c r="K488" s="184">
        <v>0.46</v>
      </c>
      <c r="L488" s="184">
        <v>0.41</v>
      </c>
      <c r="M488" s="184">
        <v>0.57999999999999996</v>
      </c>
      <c r="N488" s="184">
        <v>0.55000000000000004</v>
      </c>
      <c r="O488" s="184">
        <v>0.64</v>
      </c>
      <c r="P488" s="184">
        <v>0.57999999999999996</v>
      </c>
    </row>
    <row r="489" spans="11:16" x14ac:dyDescent="0.25">
      <c r="K489" s="184">
        <v>0.46</v>
      </c>
      <c r="L489" s="184">
        <v>0.41</v>
      </c>
      <c r="M489" s="184">
        <v>0.57999999999999996</v>
      </c>
      <c r="N489" s="184">
        <v>0.55000000000000004</v>
      </c>
      <c r="O489" s="184">
        <v>0.64</v>
      </c>
      <c r="P489" s="184">
        <v>0.57999999999999996</v>
      </c>
    </row>
    <row r="490" spans="11:16" x14ac:dyDescent="0.25">
      <c r="K490" s="184">
        <v>0.46</v>
      </c>
      <c r="L490" s="184">
        <v>0.41</v>
      </c>
      <c r="M490" s="184">
        <v>0.57999999999999996</v>
      </c>
      <c r="N490" s="184">
        <v>0.55000000000000004</v>
      </c>
      <c r="O490" s="184">
        <v>0.64</v>
      </c>
      <c r="P490" s="184">
        <v>0.57999999999999996</v>
      </c>
    </row>
    <row r="491" spans="11:16" x14ac:dyDescent="0.25">
      <c r="K491" s="184">
        <v>0.46</v>
      </c>
      <c r="L491" s="184">
        <v>0.41</v>
      </c>
      <c r="M491" s="184">
        <v>0.57999999999999996</v>
      </c>
      <c r="N491" s="184">
        <v>0.55000000000000004</v>
      </c>
      <c r="O491" s="184">
        <v>0.64</v>
      </c>
      <c r="P491" s="184">
        <v>0.57999999999999996</v>
      </c>
    </row>
    <row r="492" spans="11:16" x14ac:dyDescent="0.25">
      <c r="K492" s="184">
        <v>0.46</v>
      </c>
      <c r="L492" s="184">
        <v>0.41</v>
      </c>
      <c r="M492" s="184">
        <v>0.57999999999999996</v>
      </c>
      <c r="N492" s="184">
        <v>0.55000000000000004</v>
      </c>
      <c r="O492" s="184">
        <v>0.64</v>
      </c>
      <c r="P492" s="184">
        <v>0.57999999999999996</v>
      </c>
    </row>
    <row r="493" spans="11:16" x14ac:dyDescent="0.25">
      <c r="K493" s="184">
        <v>0.46</v>
      </c>
      <c r="L493" s="184">
        <v>0.41</v>
      </c>
      <c r="M493" s="184">
        <v>0.57999999999999996</v>
      </c>
      <c r="N493" s="184">
        <v>0.55000000000000004</v>
      </c>
      <c r="O493" s="184">
        <v>0.64</v>
      </c>
      <c r="P493" s="184">
        <v>0.57999999999999996</v>
      </c>
    </row>
    <row r="494" spans="11:16" x14ac:dyDescent="0.25">
      <c r="K494" s="184">
        <v>0.46</v>
      </c>
      <c r="L494" s="184">
        <v>0.41</v>
      </c>
      <c r="M494" s="184">
        <v>0.57999999999999996</v>
      </c>
      <c r="N494" s="184">
        <v>0.55000000000000004</v>
      </c>
      <c r="O494" s="184">
        <v>0.64</v>
      </c>
      <c r="P494" s="184">
        <v>0.57999999999999996</v>
      </c>
    </row>
    <row r="495" spans="11:16" x14ac:dyDescent="0.25">
      <c r="K495" s="184">
        <v>0.46</v>
      </c>
      <c r="L495" s="184">
        <v>0.41</v>
      </c>
      <c r="M495" s="184">
        <v>0.57999999999999996</v>
      </c>
      <c r="N495" s="184">
        <v>0.55000000000000004</v>
      </c>
      <c r="O495" s="184">
        <v>0.64</v>
      </c>
      <c r="P495" s="184">
        <v>0.57999999999999996</v>
      </c>
    </row>
    <row r="496" spans="11:16" x14ac:dyDescent="0.25">
      <c r="K496" s="184">
        <v>0.46</v>
      </c>
      <c r="L496" s="184">
        <v>0.41</v>
      </c>
      <c r="M496" s="184">
        <v>0.57999999999999996</v>
      </c>
      <c r="N496" s="184">
        <v>0.55000000000000004</v>
      </c>
      <c r="O496" s="184">
        <v>0.64</v>
      </c>
      <c r="P496" s="184">
        <v>0.57999999999999996</v>
      </c>
    </row>
    <row r="497" spans="11:16" x14ac:dyDescent="0.25">
      <c r="K497" s="184">
        <v>0.46</v>
      </c>
      <c r="L497" s="184">
        <v>0.41</v>
      </c>
      <c r="M497" s="184">
        <v>0.57999999999999996</v>
      </c>
      <c r="N497" s="184">
        <v>0.55000000000000004</v>
      </c>
      <c r="O497" s="184">
        <v>0.64</v>
      </c>
      <c r="P497" s="184">
        <v>0.57999999999999996</v>
      </c>
    </row>
    <row r="498" spans="11:16" x14ac:dyDescent="0.25">
      <c r="K498" s="184">
        <v>0.46</v>
      </c>
      <c r="L498" s="184">
        <v>0.41</v>
      </c>
      <c r="M498" s="184">
        <v>0.57999999999999996</v>
      </c>
      <c r="N498" s="184">
        <v>0.55000000000000004</v>
      </c>
      <c r="O498" s="184">
        <v>0.64</v>
      </c>
      <c r="P498" s="184">
        <v>0.57999999999999996</v>
      </c>
    </row>
    <row r="499" spans="11:16" x14ac:dyDescent="0.25">
      <c r="K499" s="184">
        <v>0.46</v>
      </c>
      <c r="L499" s="184">
        <v>0.41</v>
      </c>
      <c r="M499" s="184">
        <v>0.57999999999999996</v>
      </c>
      <c r="N499" s="184">
        <v>0.55000000000000004</v>
      </c>
      <c r="O499" s="184">
        <v>0.64</v>
      </c>
      <c r="P499" s="184">
        <v>0.57999999999999996</v>
      </c>
    </row>
    <row r="500" spans="11:16" x14ac:dyDescent="0.25">
      <c r="K500" s="184">
        <v>0.46</v>
      </c>
      <c r="L500" s="184">
        <v>0.41</v>
      </c>
      <c r="M500" s="184">
        <v>0.57999999999999996</v>
      </c>
      <c r="N500" s="184">
        <v>0.55000000000000004</v>
      </c>
      <c r="O500" s="184">
        <v>0.64</v>
      </c>
      <c r="P500" s="184">
        <v>0.57999999999999996</v>
      </c>
    </row>
    <row r="501" spans="11:16" x14ac:dyDescent="0.25">
      <c r="K501" s="184">
        <v>0.46</v>
      </c>
      <c r="L501" s="184">
        <v>0.41</v>
      </c>
      <c r="M501" s="184">
        <v>0.57999999999999996</v>
      </c>
      <c r="N501" s="184">
        <v>0.55000000000000004</v>
      </c>
      <c r="O501" s="184">
        <v>0.64</v>
      </c>
      <c r="P501" s="184">
        <v>0.57999999999999996</v>
      </c>
    </row>
    <row r="502" spans="11:16" x14ac:dyDescent="0.25">
      <c r="K502" s="184">
        <v>0.46</v>
      </c>
      <c r="L502" s="184">
        <v>0.41</v>
      </c>
      <c r="M502" s="184">
        <v>0.57999999999999996</v>
      </c>
      <c r="N502" s="184">
        <v>0.55000000000000004</v>
      </c>
      <c r="O502" s="184">
        <v>0.64</v>
      </c>
      <c r="P502" s="184">
        <v>0.57999999999999996</v>
      </c>
    </row>
    <row r="503" spans="11:16" x14ac:dyDescent="0.25">
      <c r="K503" s="184">
        <v>0.46</v>
      </c>
      <c r="L503" s="184">
        <v>0.41</v>
      </c>
      <c r="M503" s="184">
        <v>0.57999999999999996</v>
      </c>
      <c r="N503" s="184">
        <v>0.55000000000000004</v>
      </c>
      <c r="O503" s="184">
        <v>0.64</v>
      </c>
      <c r="P503" s="184">
        <v>0.57999999999999996</v>
      </c>
    </row>
    <row r="504" spans="11:16" x14ac:dyDescent="0.25">
      <c r="K504" s="184">
        <v>0.46</v>
      </c>
      <c r="L504" s="184">
        <v>0.41</v>
      </c>
      <c r="M504" s="184">
        <v>0.57999999999999996</v>
      </c>
      <c r="N504" s="184">
        <v>0.55000000000000004</v>
      </c>
      <c r="O504" s="184">
        <v>0.64</v>
      </c>
      <c r="P504" s="184">
        <v>0.57999999999999996</v>
      </c>
    </row>
    <row r="505" spans="11:16" x14ac:dyDescent="0.25">
      <c r="K505" s="184">
        <v>0.46</v>
      </c>
      <c r="L505" s="184">
        <v>0.41</v>
      </c>
      <c r="M505" s="184">
        <v>0.57999999999999996</v>
      </c>
      <c r="N505" s="184">
        <v>0.55000000000000004</v>
      </c>
      <c r="O505" s="184">
        <v>0.64</v>
      </c>
      <c r="P505" s="184">
        <v>0.57999999999999996</v>
      </c>
    </row>
    <row r="506" spans="11:16" x14ac:dyDescent="0.25">
      <c r="K506" s="184">
        <v>0.46</v>
      </c>
      <c r="L506" s="184">
        <v>0.41</v>
      </c>
      <c r="M506" s="184">
        <v>0.57999999999999996</v>
      </c>
      <c r="N506" s="184">
        <v>0.55000000000000004</v>
      </c>
      <c r="O506" s="184">
        <v>0.64</v>
      </c>
      <c r="P506" s="184">
        <v>0.57999999999999996</v>
      </c>
    </row>
    <row r="507" spans="11:16" x14ac:dyDescent="0.25">
      <c r="K507" s="184">
        <v>0.46</v>
      </c>
      <c r="L507" s="184">
        <v>0.41</v>
      </c>
      <c r="M507" s="184">
        <v>0.57999999999999996</v>
      </c>
      <c r="N507" s="184">
        <v>0.55000000000000004</v>
      </c>
      <c r="O507" s="184">
        <v>0.64</v>
      </c>
      <c r="P507" s="184">
        <v>0.57999999999999996</v>
      </c>
    </row>
    <row r="508" spans="11:16" x14ac:dyDescent="0.25">
      <c r="K508" s="184">
        <v>0.46</v>
      </c>
      <c r="L508" s="184">
        <v>0.41</v>
      </c>
      <c r="M508" s="184">
        <v>0.57999999999999996</v>
      </c>
      <c r="N508" s="184">
        <v>0.55000000000000004</v>
      </c>
      <c r="O508" s="184">
        <v>0.64</v>
      </c>
      <c r="P508" s="184">
        <v>0.57999999999999996</v>
      </c>
    </row>
    <row r="509" spans="11:16" x14ac:dyDescent="0.25">
      <c r="K509" s="184">
        <v>0.46</v>
      </c>
      <c r="L509" s="184">
        <v>0.41</v>
      </c>
      <c r="M509" s="184">
        <v>0.57999999999999996</v>
      </c>
      <c r="N509" s="184">
        <v>0.55000000000000004</v>
      </c>
      <c r="O509" s="184">
        <v>0.64</v>
      </c>
      <c r="P509" s="184">
        <v>0.57999999999999996</v>
      </c>
    </row>
    <row r="510" spans="11:16" x14ac:dyDescent="0.25">
      <c r="K510" s="184">
        <v>0.46</v>
      </c>
      <c r="L510" s="184">
        <v>0.41</v>
      </c>
      <c r="M510" s="184">
        <v>0.57999999999999996</v>
      </c>
      <c r="N510" s="184">
        <v>0.55000000000000004</v>
      </c>
      <c r="O510" s="184">
        <v>0.64</v>
      </c>
      <c r="P510" s="184">
        <v>0.57999999999999996</v>
      </c>
    </row>
    <row r="511" spans="11:16" x14ac:dyDescent="0.25">
      <c r="K511" s="184">
        <v>0.46</v>
      </c>
      <c r="L511" s="184">
        <v>0.41</v>
      </c>
      <c r="M511" s="184">
        <v>0.57999999999999996</v>
      </c>
      <c r="N511" s="184">
        <v>0.55000000000000004</v>
      </c>
      <c r="O511" s="184">
        <v>0.64</v>
      </c>
      <c r="P511" s="184">
        <v>0.57999999999999996</v>
      </c>
    </row>
    <row r="512" spans="11:16" x14ac:dyDescent="0.25">
      <c r="K512" s="184">
        <v>0.46</v>
      </c>
      <c r="L512" s="184">
        <v>0.41</v>
      </c>
      <c r="M512" s="184">
        <v>0.57999999999999996</v>
      </c>
      <c r="N512" s="184">
        <v>0.55000000000000004</v>
      </c>
      <c r="O512" s="184">
        <v>0.64</v>
      </c>
      <c r="P512" s="184">
        <v>0.57999999999999996</v>
      </c>
    </row>
    <row r="513" spans="11:16" x14ac:dyDescent="0.25">
      <c r="K513" s="184">
        <v>0.46</v>
      </c>
      <c r="L513" s="184">
        <v>0.41</v>
      </c>
      <c r="M513" s="184">
        <v>0.57999999999999996</v>
      </c>
      <c r="N513" s="184">
        <v>0.55000000000000004</v>
      </c>
      <c r="O513" s="184">
        <v>0.64</v>
      </c>
      <c r="P513" s="184">
        <v>0.57999999999999996</v>
      </c>
    </row>
    <row r="514" spans="11:16" x14ac:dyDescent="0.25">
      <c r="K514" s="184">
        <v>0.46</v>
      </c>
      <c r="L514" s="184">
        <v>0.41</v>
      </c>
      <c r="M514" s="184">
        <v>0.57999999999999996</v>
      </c>
      <c r="N514" s="184">
        <v>0.55000000000000004</v>
      </c>
      <c r="O514" s="184">
        <v>0.64</v>
      </c>
      <c r="P514" s="184">
        <v>0.57999999999999996</v>
      </c>
    </row>
    <row r="515" spans="11:16" x14ac:dyDescent="0.25">
      <c r="K515" s="184">
        <v>0.46</v>
      </c>
      <c r="L515" s="184">
        <v>0.41</v>
      </c>
      <c r="M515" s="184">
        <v>0.57999999999999996</v>
      </c>
      <c r="N515" s="184">
        <v>0.55000000000000004</v>
      </c>
      <c r="O515" s="184">
        <v>0.64</v>
      </c>
      <c r="P515" s="184">
        <v>0.57999999999999996</v>
      </c>
    </row>
    <row r="516" spans="11:16" x14ac:dyDescent="0.25">
      <c r="K516" s="184">
        <v>0.46</v>
      </c>
      <c r="L516" s="184">
        <v>0.41</v>
      </c>
      <c r="M516" s="184">
        <v>0.57999999999999996</v>
      </c>
      <c r="N516" s="184">
        <v>0.55000000000000004</v>
      </c>
      <c r="O516" s="184">
        <v>0.64</v>
      </c>
      <c r="P516" s="184">
        <v>0.57999999999999996</v>
      </c>
    </row>
    <row r="517" spans="11:16" x14ac:dyDescent="0.25">
      <c r="K517" s="184">
        <v>0.46</v>
      </c>
      <c r="L517" s="184">
        <v>0.41</v>
      </c>
      <c r="M517" s="184">
        <v>0.57999999999999996</v>
      </c>
      <c r="N517" s="184">
        <v>0.55000000000000004</v>
      </c>
      <c r="O517" s="184">
        <v>0.64</v>
      </c>
      <c r="P517" s="184">
        <v>0.57999999999999996</v>
      </c>
    </row>
    <row r="518" spans="11:16" x14ac:dyDescent="0.25">
      <c r="K518" s="184">
        <v>0.46</v>
      </c>
      <c r="L518" s="184">
        <v>0.41</v>
      </c>
      <c r="M518" s="184">
        <v>0.57999999999999996</v>
      </c>
      <c r="N518" s="184">
        <v>0.55000000000000004</v>
      </c>
      <c r="O518" s="184">
        <v>0.64</v>
      </c>
      <c r="P518" s="184">
        <v>0.57999999999999996</v>
      </c>
    </row>
    <row r="519" spans="11:16" x14ac:dyDescent="0.25">
      <c r="K519" s="184">
        <v>0.46</v>
      </c>
      <c r="L519" s="184">
        <v>0.41</v>
      </c>
      <c r="M519" s="184">
        <v>0.57999999999999996</v>
      </c>
      <c r="N519" s="184">
        <v>0.55000000000000004</v>
      </c>
      <c r="O519" s="184">
        <v>0.64</v>
      </c>
      <c r="P519" s="184">
        <v>0.57999999999999996</v>
      </c>
    </row>
    <row r="520" spans="11:16" x14ac:dyDescent="0.25">
      <c r="K520" s="184">
        <v>0.46</v>
      </c>
      <c r="L520" s="184">
        <v>0.41</v>
      </c>
      <c r="M520" s="184">
        <v>0.57999999999999996</v>
      </c>
      <c r="N520" s="184">
        <v>0.55000000000000004</v>
      </c>
      <c r="O520" s="184">
        <v>0.64</v>
      </c>
      <c r="P520" s="184">
        <v>0.57999999999999996</v>
      </c>
    </row>
    <row r="521" spans="11:16" x14ac:dyDescent="0.25">
      <c r="K521" s="184">
        <v>0.46</v>
      </c>
      <c r="L521" s="184">
        <v>0.41</v>
      </c>
      <c r="M521" s="184">
        <v>0.57999999999999996</v>
      </c>
      <c r="N521" s="184">
        <v>0.55000000000000004</v>
      </c>
      <c r="O521" s="184">
        <v>0.64</v>
      </c>
      <c r="P521" s="184">
        <v>0.57999999999999996</v>
      </c>
    </row>
    <row r="522" spans="11:16" x14ac:dyDescent="0.25">
      <c r="K522" s="184">
        <v>0.46</v>
      </c>
      <c r="L522" s="184">
        <v>0.41</v>
      </c>
      <c r="M522" s="184">
        <v>0.57999999999999996</v>
      </c>
      <c r="N522" s="184">
        <v>0.55000000000000004</v>
      </c>
      <c r="O522" s="184">
        <v>0.64</v>
      </c>
      <c r="P522" s="184">
        <v>0.57999999999999996</v>
      </c>
    </row>
    <row r="523" spans="11:16" x14ac:dyDescent="0.25">
      <c r="K523" s="184">
        <v>0.46</v>
      </c>
      <c r="L523" s="184">
        <v>0.41</v>
      </c>
      <c r="M523" s="184">
        <v>0.57999999999999996</v>
      </c>
      <c r="N523" s="184">
        <v>0.55000000000000004</v>
      </c>
      <c r="O523" s="184">
        <v>0.64</v>
      </c>
      <c r="P523" s="184">
        <v>0.57999999999999996</v>
      </c>
    </row>
    <row r="524" spans="11:16" x14ac:dyDescent="0.25">
      <c r="K524" s="184">
        <v>0.46</v>
      </c>
      <c r="L524" s="184">
        <v>0.41</v>
      </c>
      <c r="M524" s="184">
        <v>0.57999999999999996</v>
      </c>
      <c r="N524" s="184">
        <v>0.55000000000000004</v>
      </c>
      <c r="O524" s="184">
        <v>0.64</v>
      </c>
      <c r="P524" s="184">
        <v>0.57999999999999996</v>
      </c>
    </row>
    <row r="525" spans="11:16" x14ac:dyDescent="0.25">
      <c r="K525" s="184">
        <v>0.46</v>
      </c>
      <c r="L525" s="184">
        <v>0.41</v>
      </c>
      <c r="M525" s="184">
        <v>0.57999999999999996</v>
      </c>
      <c r="N525" s="184">
        <v>0.55000000000000004</v>
      </c>
      <c r="O525" s="184">
        <v>0.64</v>
      </c>
      <c r="P525" s="184">
        <v>0.57999999999999996</v>
      </c>
    </row>
    <row r="526" spans="11:16" x14ac:dyDescent="0.25">
      <c r="K526" s="184">
        <v>0.46</v>
      </c>
      <c r="L526" s="184">
        <v>0.41</v>
      </c>
      <c r="M526" s="184">
        <v>0.57999999999999996</v>
      </c>
      <c r="N526" s="184">
        <v>0.55000000000000004</v>
      </c>
      <c r="O526" s="184">
        <v>0.64</v>
      </c>
      <c r="P526" s="184">
        <v>0.57999999999999996</v>
      </c>
    </row>
    <row r="527" spans="11:16" x14ac:dyDescent="0.25">
      <c r="K527" s="184">
        <v>0.46</v>
      </c>
      <c r="L527" s="184">
        <v>0.41</v>
      </c>
      <c r="M527" s="184">
        <v>0.57999999999999996</v>
      </c>
      <c r="N527" s="184">
        <v>0.55000000000000004</v>
      </c>
      <c r="O527" s="184">
        <v>0.64</v>
      </c>
      <c r="P527" s="184">
        <v>0.57999999999999996</v>
      </c>
    </row>
    <row r="528" spans="11:16" x14ac:dyDescent="0.25">
      <c r="K528" s="184">
        <v>0.46</v>
      </c>
      <c r="L528" s="184">
        <v>0.41</v>
      </c>
      <c r="M528" s="184">
        <v>0.57999999999999996</v>
      </c>
      <c r="N528" s="184">
        <v>0.55000000000000004</v>
      </c>
      <c r="O528" s="184">
        <v>0.64</v>
      </c>
      <c r="P528" s="184">
        <v>0.57999999999999996</v>
      </c>
    </row>
    <row r="529" spans="11:16" x14ac:dyDescent="0.25">
      <c r="K529" s="184">
        <v>0.46</v>
      </c>
      <c r="L529" s="184">
        <v>0.41</v>
      </c>
      <c r="M529" s="184">
        <v>0.57999999999999996</v>
      </c>
      <c r="N529" s="184">
        <v>0.55000000000000004</v>
      </c>
      <c r="O529" s="184">
        <v>0.64</v>
      </c>
      <c r="P529" s="184">
        <v>0.57999999999999996</v>
      </c>
    </row>
    <row r="530" spans="11:16" x14ac:dyDescent="0.25">
      <c r="K530" s="184">
        <v>0.46</v>
      </c>
      <c r="L530" s="184">
        <v>0.41</v>
      </c>
      <c r="M530" s="184">
        <v>0.57999999999999996</v>
      </c>
      <c r="N530" s="184">
        <v>0.55000000000000004</v>
      </c>
      <c r="O530" s="184">
        <v>0.64</v>
      </c>
      <c r="P530" s="184">
        <v>0.57999999999999996</v>
      </c>
    </row>
    <row r="531" spans="11:16" x14ac:dyDescent="0.25">
      <c r="K531" s="184">
        <v>0.46</v>
      </c>
      <c r="L531" s="184">
        <v>0.41</v>
      </c>
      <c r="M531" s="184">
        <v>0.57999999999999996</v>
      </c>
      <c r="N531" s="184">
        <v>0.55000000000000004</v>
      </c>
      <c r="O531" s="184">
        <v>0.64</v>
      </c>
      <c r="P531" s="184">
        <v>0.57999999999999996</v>
      </c>
    </row>
    <row r="532" spans="11:16" x14ac:dyDescent="0.25">
      <c r="K532" s="184">
        <v>0.46</v>
      </c>
      <c r="L532" s="184">
        <v>0.41</v>
      </c>
      <c r="M532" s="184">
        <v>0.57999999999999996</v>
      </c>
      <c r="N532" s="184">
        <v>0.55000000000000004</v>
      </c>
      <c r="O532" s="184">
        <v>0.64</v>
      </c>
      <c r="P532" s="184">
        <v>0.57999999999999996</v>
      </c>
    </row>
    <row r="533" spans="11:16" x14ac:dyDescent="0.25">
      <c r="K533" s="184">
        <v>0.46</v>
      </c>
      <c r="L533" s="184">
        <v>0.41</v>
      </c>
      <c r="M533" s="184">
        <v>0.57999999999999996</v>
      </c>
      <c r="N533" s="184">
        <v>0.55000000000000004</v>
      </c>
      <c r="O533" s="184">
        <v>0.64</v>
      </c>
      <c r="P533" s="184">
        <v>0.57999999999999996</v>
      </c>
    </row>
    <row r="534" spans="11:16" x14ac:dyDescent="0.25">
      <c r="K534" s="184">
        <v>0.46</v>
      </c>
      <c r="L534" s="184">
        <v>0.41</v>
      </c>
      <c r="M534" s="184">
        <v>0.57999999999999996</v>
      </c>
      <c r="N534" s="184">
        <v>0.55000000000000004</v>
      </c>
      <c r="O534" s="184">
        <v>0.64</v>
      </c>
      <c r="P534" s="184">
        <v>0.57999999999999996</v>
      </c>
    </row>
    <row r="535" spans="11:16" x14ac:dyDescent="0.25">
      <c r="K535" s="184">
        <v>0.46</v>
      </c>
      <c r="L535" s="184">
        <v>0.41</v>
      </c>
      <c r="M535" s="184">
        <v>0.57999999999999996</v>
      </c>
      <c r="N535" s="184">
        <v>0.55000000000000004</v>
      </c>
      <c r="O535" s="184">
        <v>0.64</v>
      </c>
      <c r="P535" s="184">
        <v>0.57999999999999996</v>
      </c>
    </row>
    <row r="536" spans="11:16" x14ac:dyDescent="0.25">
      <c r="K536" s="184">
        <v>0.46</v>
      </c>
      <c r="L536" s="184">
        <v>0.41</v>
      </c>
      <c r="M536" s="184">
        <v>0.57999999999999996</v>
      </c>
      <c r="N536" s="184">
        <v>0.55000000000000004</v>
      </c>
      <c r="O536" s="184">
        <v>0.64</v>
      </c>
      <c r="P536" s="184">
        <v>0.57999999999999996</v>
      </c>
    </row>
    <row r="537" spans="11:16" x14ac:dyDescent="0.25">
      <c r="K537" s="184">
        <v>0.46</v>
      </c>
      <c r="L537" s="184">
        <v>0.41</v>
      </c>
      <c r="M537" s="184">
        <v>0.57999999999999996</v>
      </c>
      <c r="N537" s="184">
        <v>0.55000000000000004</v>
      </c>
      <c r="O537" s="184">
        <v>0.64</v>
      </c>
      <c r="P537" s="184">
        <v>0.57999999999999996</v>
      </c>
    </row>
    <row r="538" spans="11:16" x14ac:dyDescent="0.25">
      <c r="K538" s="184">
        <v>0.46</v>
      </c>
      <c r="L538" s="184">
        <v>0.41</v>
      </c>
      <c r="M538" s="184">
        <v>0.57999999999999996</v>
      </c>
      <c r="N538" s="184">
        <v>0.55000000000000004</v>
      </c>
      <c r="O538" s="184">
        <v>0.64</v>
      </c>
      <c r="P538" s="184">
        <v>0.57999999999999996</v>
      </c>
    </row>
    <row r="539" spans="11:16" x14ac:dyDescent="0.25">
      <c r="K539" s="184">
        <v>0.46</v>
      </c>
      <c r="L539" s="184">
        <v>0.41</v>
      </c>
      <c r="M539" s="184">
        <v>0.57999999999999996</v>
      </c>
      <c r="N539" s="184">
        <v>0.55000000000000004</v>
      </c>
      <c r="O539" s="184">
        <v>0.64</v>
      </c>
      <c r="P539" s="184">
        <v>0.57999999999999996</v>
      </c>
    </row>
    <row r="540" spans="11:16" x14ac:dyDescent="0.25">
      <c r="K540" s="184">
        <v>0.46</v>
      </c>
      <c r="L540" s="184">
        <v>0.41</v>
      </c>
      <c r="M540" s="184">
        <v>0.57999999999999996</v>
      </c>
      <c r="N540" s="184">
        <v>0.55000000000000004</v>
      </c>
      <c r="O540" s="184">
        <v>0.64</v>
      </c>
      <c r="P540" s="184">
        <v>0.57999999999999996</v>
      </c>
    </row>
    <row r="541" spans="11:16" x14ac:dyDescent="0.25">
      <c r="K541" s="184">
        <v>0.46</v>
      </c>
      <c r="L541" s="184">
        <v>0.41</v>
      </c>
      <c r="M541" s="184">
        <v>0.57999999999999996</v>
      </c>
      <c r="N541" s="184">
        <v>0.55000000000000004</v>
      </c>
      <c r="O541" s="184">
        <v>0.64</v>
      </c>
      <c r="P541" s="184">
        <v>0.57999999999999996</v>
      </c>
    </row>
    <row r="542" spans="11:16" x14ac:dyDescent="0.25">
      <c r="K542" s="184">
        <v>0.46</v>
      </c>
      <c r="L542" s="184">
        <v>0.41</v>
      </c>
      <c r="M542" s="184">
        <v>0.57999999999999996</v>
      </c>
      <c r="N542" s="184">
        <v>0.55000000000000004</v>
      </c>
      <c r="O542" s="184">
        <v>0.64</v>
      </c>
      <c r="P542" s="184">
        <v>0.57999999999999996</v>
      </c>
    </row>
    <row r="543" spans="11:16" x14ac:dyDescent="0.25">
      <c r="K543" s="184">
        <v>0.46</v>
      </c>
      <c r="L543" s="184">
        <v>0.41</v>
      </c>
      <c r="M543" s="184">
        <v>0.57999999999999996</v>
      </c>
      <c r="N543" s="184">
        <v>0.55000000000000004</v>
      </c>
      <c r="O543" s="184">
        <v>0.64</v>
      </c>
      <c r="P543" s="184">
        <v>0.57999999999999996</v>
      </c>
    </row>
    <row r="544" spans="11:16" x14ac:dyDescent="0.25">
      <c r="K544" s="184">
        <v>0.46</v>
      </c>
      <c r="L544" s="184">
        <v>0.41</v>
      </c>
      <c r="M544" s="184">
        <v>0.57999999999999996</v>
      </c>
      <c r="N544" s="184">
        <v>0.55000000000000004</v>
      </c>
      <c r="O544" s="184">
        <v>0.64</v>
      </c>
      <c r="P544" s="184">
        <v>0.57999999999999996</v>
      </c>
    </row>
    <row r="545" spans="11:16" x14ac:dyDescent="0.25">
      <c r="K545" s="184">
        <v>0.46</v>
      </c>
      <c r="L545" s="184">
        <v>0.41</v>
      </c>
      <c r="M545" s="184">
        <v>0.57999999999999996</v>
      </c>
      <c r="N545" s="184">
        <v>0.55000000000000004</v>
      </c>
      <c r="O545" s="184">
        <v>0.64</v>
      </c>
      <c r="P545" s="184">
        <v>0.57999999999999996</v>
      </c>
    </row>
    <row r="546" spans="11:16" x14ac:dyDescent="0.25">
      <c r="K546" s="184">
        <v>0.46</v>
      </c>
      <c r="L546" s="184">
        <v>0.41</v>
      </c>
      <c r="M546" s="184">
        <v>0.57999999999999996</v>
      </c>
      <c r="N546" s="184">
        <v>0.55000000000000004</v>
      </c>
      <c r="O546" s="184">
        <v>0.64</v>
      </c>
      <c r="P546" s="184">
        <v>0.57999999999999996</v>
      </c>
    </row>
    <row r="547" spans="11:16" x14ac:dyDescent="0.25">
      <c r="K547" s="184">
        <v>0.46</v>
      </c>
      <c r="L547" s="184">
        <v>0.41</v>
      </c>
      <c r="M547" s="184">
        <v>0.57999999999999996</v>
      </c>
      <c r="N547" s="184">
        <v>0.55000000000000004</v>
      </c>
      <c r="O547" s="184">
        <v>0.64</v>
      </c>
      <c r="P547" s="184">
        <v>0.57999999999999996</v>
      </c>
    </row>
    <row r="548" spans="11:16" x14ac:dyDescent="0.25">
      <c r="K548" s="184">
        <v>0.46</v>
      </c>
      <c r="L548" s="184">
        <v>0.41</v>
      </c>
      <c r="M548" s="184">
        <v>0.57999999999999996</v>
      </c>
      <c r="N548" s="184">
        <v>0.55000000000000004</v>
      </c>
      <c r="O548" s="184">
        <v>0.64</v>
      </c>
      <c r="P548" s="184">
        <v>0.57999999999999996</v>
      </c>
    </row>
    <row r="549" spans="11:16" x14ac:dyDescent="0.25">
      <c r="K549" s="184">
        <v>0.46</v>
      </c>
      <c r="L549" s="184">
        <v>0.41</v>
      </c>
      <c r="M549" s="184">
        <v>0.57999999999999996</v>
      </c>
      <c r="N549" s="184">
        <v>0.55000000000000004</v>
      </c>
      <c r="O549" s="184">
        <v>0.64</v>
      </c>
      <c r="P549" s="184">
        <v>0.57999999999999996</v>
      </c>
    </row>
    <row r="550" spans="11:16" x14ac:dyDescent="0.25">
      <c r="K550" s="184">
        <v>0.46</v>
      </c>
      <c r="L550" s="184">
        <v>0.41</v>
      </c>
      <c r="M550" s="184">
        <v>0.57999999999999996</v>
      </c>
      <c r="N550" s="184">
        <v>0.55000000000000004</v>
      </c>
      <c r="O550" s="184">
        <v>0.64</v>
      </c>
      <c r="P550" s="184">
        <v>0.57999999999999996</v>
      </c>
    </row>
    <row r="551" spans="11:16" x14ac:dyDescent="0.25">
      <c r="K551" s="184">
        <v>0.46</v>
      </c>
      <c r="L551" s="184">
        <v>0.41</v>
      </c>
      <c r="M551" s="184">
        <v>0.57999999999999996</v>
      </c>
      <c r="N551" s="184">
        <v>0.55000000000000004</v>
      </c>
      <c r="O551" s="184">
        <v>0.64</v>
      </c>
      <c r="P551" s="184">
        <v>0.57999999999999996</v>
      </c>
    </row>
    <row r="552" spans="11:16" x14ac:dyDescent="0.25">
      <c r="K552" s="184">
        <v>0.46</v>
      </c>
      <c r="L552" s="184">
        <v>0.41</v>
      </c>
      <c r="M552" s="184">
        <v>0.57999999999999996</v>
      </c>
      <c r="N552" s="184">
        <v>0.55000000000000004</v>
      </c>
      <c r="O552" s="184">
        <v>0.64</v>
      </c>
      <c r="P552" s="184">
        <v>0.57999999999999996</v>
      </c>
    </row>
    <row r="553" spans="11:16" x14ac:dyDescent="0.25">
      <c r="K553" s="184">
        <v>0.46</v>
      </c>
      <c r="L553" s="184">
        <v>0.41</v>
      </c>
      <c r="M553" s="184">
        <v>0.57999999999999996</v>
      </c>
      <c r="N553" s="184">
        <v>0.55000000000000004</v>
      </c>
      <c r="O553" s="184">
        <v>0.64</v>
      </c>
      <c r="P553" s="184">
        <v>0.57999999999999996</v>
      </c>
    </row>
    <row r="554" spans="11:16" x14ac:dyDescent="0.25">
      <c r="K554" s="184">
        <v>0.46</v>
      </c>
      <c r="L554" s="184">
        <v>0.41</v>
      </c>
      <c r="M554" s="184">
        <v>0.57999999999999996</v>
      </c>
      <c r="N554" s="184">
        <v>0.55000000000000004</v>
      </c>
      <c r="O554" s="184">
        <v>0.64</v>
      </c>
      <c r="P554" s="184">
        <v>0.57999999999999996</v>
      </c>
    </row>
    <row r="555" spans="11:16" x14ac:dyDescent="0.25">
      <c r="K555" s="184">
        <v>0.46</v>
      </c>
      <c r="L555" s="184">
        <v>0.41</v>
      </c>
      <c r="M555" s="184">
        <v>0.57999999999999996</v>
      </c>
      <c r="N555" s="184">
        <v>0.55000000000000004</v>
      </c>
      <c r="O555" s="184">
        <v>0.64</v>
      </c>
      <c r="P555" s="184">
        <v>0.57999999999999996</v>
      </c>
    </row>
    <row r="556" spans="11:16" x14ac:dyDescent="0.25">
      <c r="K556" s="184">
        <v>0.46</v>
      </c>
      <c r="L556" s="184">
        <v>0.41</v>
      </c>
      <c r="M556" s="184">
        <v>0.57999999999999996</v>
      </c>
      <c r="N556" s="184">
        <v>0.55000000000000004</v>
      </c>
      <c r="O556" s="184">
        <v>0.64</v>
      </c>
      <c r="P556" s="184">
        <v>0.57999999999999996</v>
      </c>
    </row>
    <row r="557" spans="11:16" x14ac:dyDescent="0.25">
      <c r="K557" s="184">
        <v>0.46</v>
      </c>
      <c r="L557" s="184">
        <v>0.41</v>
      </c>
      <c r="M557" s="184">
        <v>0.57999999999999996</v>
      </c>
      <c r="N557" s="184">
        <v>0.55000000000000004</v>
      </c>
      <c r="O557" s="184">
        <v>0.64</v>
      </c>
      <c r="P557" s="184">
        <v>0.57999999999999996</v>
      </c>
    </row>
    <row r="558" spans="11:16" x14ac:dyDescent="0.25">
      <c r="K558" s="184">
        <v>0.46</v>
      </c>
      <c r="L558" s="184">
        <v>0.41</v>
      </c>
      <c r="M558" s="184">
        <v>0.57999999999999996</v>
      </c>
      <c r="N558" s="184">
        <v>0.55000000000000004</v>
      </c>
      <c r="O558" s="184">
        <v>0.64</v>
      </c>
      <c r="P558" s="184">
        <v>0.57999999999999996</v>
      </c>
    </row>
    <row r="559" spans="11:16" x14ac:dyDescent="0.25">
      <c r="K559" s="184">
        <v>0.46</v>
      </c>
      <c r="L559" s="184">
        <v>0.41</v>
      </c>
      <c r="M559" s="184">
        <v>0.57999999999999996</v>
      </c>
      <c r="N559" s="184">
        <v>0.55000000000000004</v>
      </c>
      <c r="O559" s="184">
        <v>0.64</v>
      </c>
      <c r="P559" s="184">
        <v>0.57999999999999996</v>
      </c>
    </row>
    <row r="560" spans="11:16" x14ac:dyDescent="0.25">
      <c r="K560" s="184">
        <v>0.46</v>
      </c>
      <c r="L560" s="184">
        <v>0.41</v>
      </c>
      <c r="M560" s="184">
        <v>0.57999999999999996</v>
      </c>
      <c r="N560" s="184">
        <v>0.55000000000000004</v>
      </c>
      <c r="O560" s="184">
        <v>0.64</v>
      </c>
      <c r="P560" s="184">
        <v>0.57999999999999996</v>
      </c>
    </row>
    <row r="561" spans="11:16" x14ac:dyDescent="0.25">
      <c r="K561" s="184">
        <v>0.46</v>
      </c>
      <c r="L561" s="184">
        <v>0.41</v>
      </c>
      <c r="M561" s="184">
        <v>0.57999999999999996</v>
      </c>
      <c r="N561" s="184">
        <v>0.55000000000000004</v>
      </c>
      <c r="O561" s="184">
        <v>0.64</v>
      </c>
      <c r="P561" s="184">
        <v>0.57999999999999996</v>
      </c>
    </row>
    <row r="562" spans="11:16" x14ac:dyDescent="0.25">
      <c r="K562" s="184">
        <v>0.46</v>
      </c>
      <c r="L562" s="184">
        <v>0.41</v>
      </c>
      <c r="M562" s="184">
        <v>0.57999999999999996</v>
      </c>
      <c r="N562" s="184">
        <v>0.55000000000000004</v>
      </c>
      <c r="O562" s="184">
        <v>0.64</v>
      </c>
      <c r="P562" s="184">
        <v>0.57999999999999996</v>
      </c>
    </row>
    <row r="563" spans="11:16" x14ac:dyDescent="0.25">
      <c r="K563" s="184">
        <v>0.46</v>
      </c>
      <c r="L563" s="184">
        <v>0.41</v>
      </c>
      <c r="M563" s="184">
        <v>0.57999999999999996</v>
      </c>
      <c r="N563" s="184">
        <v>0.55000000000000004</v>
      </c>
      <c r="O563" s="184">
        <v>0.64</v>
      </c>
      <c r="P563" s="184">
        <v>0.57999999999999996</v>
      </c>
    </row>
    <row r="564" spans="11:16" x14ac:dyDescent="0.25">
      <c r="K564" s="184">
        <v>0.46</v>
      </c>
      <c r="L564" s="184">
        <v>0.41</v>
      </c>
      <c r="M564" s="184">
        <v>0.57999999999999996</v>
      </c>
      <c r="N564" s="184">
        <v>0.55000000000000004</v>
      </c>
      <c r="O564" s="184">
        <v>0.64</v>
      </c>
      <c r="P564" s="184">
        <v>0.57999999999999996</v>
      </c>
    </row>
    <row r="565" spans="11:16" x14ac:dyDescent="0.25">
      <c r="K565" s="184">
        <v>0.46</v>
      </c>
      <c r="L565" s="184">
        <v>0.41</v>
      </c>
      <c r="M565" s="184">
        <v>0.57999999999999996</v>
      </c>
      <c r="N565" s="184">
        <v>0.55000000000000004</v>
      </c>
      <c r="O565" s="184">
        <v>0.64</v>
      </c>
      <c r="P565" s="184">
        <v>0.57999999999999996</v>
      </c>
    </row>
    <row r="566" spans="11:16" x14ac:dyDescent="0.25">
      <c r="K566" s="184">
        <v>0.46</v>
      </c>
      <c r="L566" s="184">
        <v>0.41</v>
      </c>
      <c r="M566" s="184">
        <v>0.57999999999999996</v>
      </c>
      <c r="N566" s="184">
        <v>0.55000000000000004</v>
      </c>
      <c r="O566" s="184">
        <v>0.64</v>
      </c>
      <c r="P566" s="184">
        <v>0.57999999999999996</v>
      </c>
    </row>
    <row r="567" spans="11:16" x14ac:dyDescent="0.25">
      <c r="K567" s="184">
        <v>0.46</v>
      </c>
      <c r="L567" s="184">
        <v>0.41</v>
      </c>
      <c r="M567" s="184">
        <v>0.57999999999999996</v>
      </c>
      <c r="N567" s="184">
        <v>0.55000000000000004</v>
      </c>
      <c r="O567" s="184">
        <v>0.64</v>
      </c>
      <c r="P567" s="184">
        <v>0.57999999999999996</v>
      </c>
    </row>
    <row r="568" spans="11:16" x14ac:dyDescent="0.25">
      <c r="K568" s="184">
        <v>0.46</v>
      </c>
      <c r="L568" s="184">
        <v>0.41</v>
      </c>
      <c r="M568" s="184">
        <v>0.57999999999999996</v>
      </c>
      <c r="N568" s="184">
        <v>0.55000000000000004</v>
      </c>
      <c r="O568" s="184">
        <v>0.64</v>
      </c>
      <c r="P568" s="184">
        <v>0.57999999999999996</v>
      </c>
    </row>
    <row r="569" spans="11:16" x14ac:dyDescent="0.25">
      <c r="K569" s="184">
        <v>0.46</v>
      </c>
      <c r="L569" s="184">
        <v>0.41</v>
      </c>
      <c r="M569" s="184">
        <v>0.57999999999999996</v>
      </c>
      <c r="N569" s="184">
        <v>0.55000000000000004</v>
      </c>
      <c r="O569" s="184">
        <v>0.64</v>
      </c>
      <c r="P569" s="184">
        <v>0.57999999999999996</v>
      </c>
    </row>
    <row r="570" spans="11:16" x14ac:dyDescent="0.25">
      <c r="K570" s="184">
        <v>0.46</v>
      </c>
      <c r="L570" s="184">
        <v>0.41</v>
      </c>
      <c r="M570" s="184">
        <v>0.57999999999999996</v>
      </c>
      <c r="N570" s="184">
        <v>0.55000000000000004</v>
      </c>
      <c r="O570" s="184">
        <v>0.64</v>
      </c>
      <c r="P570" s="184">
        <v>0.57999999999999996</v>
      </c>
    </row>
    <row r="571" spans="11:16" x14ac:dyDescent="0.25">
      <c r="K571" s="184">
        <v>0.46</v>
      </c>
      <c r="L571" s="184">
        <v>0.41</v>
      </c>
      <c r="M571" s="184">
        <v>0.57999999999999996</v>
      </c>
      <c r="N571" s="184">
        <v>0.55000000000000004</v>
      </c>
      <c r="O571" s="184">
        <v>0.64</v>
      </c>
      <c r="P571" s="184">
        <v>0.57999999999999996</v>
      </c>
    </row>
    <row r="572" spans="11:16" x14ac:dyDescent="0.25">
      <c r="K572" s="184">
        <v>0.46</v>
      </c>
      <c r="L572" s="184">
        <v>0.41</v>
      </c>
      <c r="M572" s="184">
        <v>0.57999999999999996</v>
      </c>
      <c r="N572" s="184">
        <v>0.55000000000000004</v>
      </c>
      <c r="O572" s="184">
        <v>0.64</v>
      </c>
      <c r="P572" s="184">
        <v>0.57999999999999996</v>
      </c>
    </row>
    <row r="573" spans="11:16" x14ac:dyDescent="0.25">
      <c r="K573" s="184">
        <v>0.46</v>
      </c>
      <c r="L573" s="184">
        <v>0.41</v>
      </c>
      <c r="M573" s="184">
        <v>0.57999999999999996</v>
      </c>
      <c r="N573" s="184">
        <v>0.55000000000000004</v>
      </c>
      <c r="O573" s="184">
        <v>0.64</v>
      </c>
      <c r="P573" s="184">
        <v>0.57999999999999996</v>
      </c>
    </row>
    <row r="574" spans="11:16" x14ac:dyDescent="0.25">
      <c r="K574" s="184">
        <v>0.46</v>
      </c>
      <c r="L574" s="184">
        <v>0.41</v>
      </c>
      <c r="M574" s="184">
        <v>0.57999999999999996</v>
      </c>
      <c r="N574" s="184">
        <v>0.55000000000000004</v>
      </c>
      <c r="O574" s="184">
        <v>0.64</v>
      </c>
      <c r="P574" s="184">
        <v>0.57999999999999996</v>
      </c>
    </row>
    <row r="575" spans="11:16" x14ac:dyDescent="0.25">
      <c r="K575" s="184">
        <v>0.46</v>
      </c>
      <c r="L575" s="184">
        <v>0.41</v>
      </c>
      <c r="M575" s="184">
        <v>0.57999999999999996</v>
      </c>
      <c r="N575" s="184">
        <v>0.55000000000000004</v>
      </c>
      <c r="O575" s="184">
        <v>0.64</v>
      </c>
      <c r="P575" s="184">
        <v>0.57999999999999996</v>
      </c>
    </row>
    <row r="576" spans="11:16" x14ac:dyDescent="0.25">
      <c r="K576" s="184">
        <v>0.46</v>
      </c>
      <c r="L576" s="184">
        <v>0.41</v>
      </c>
      <c r="M576" s="184">
        <v>0.57999999999999996</v>
      </c>
      <c r="N576" s="184">
        <v>0.55000000000000004</v>
      </c>
      <c r="O576" s="184">
        <v>0.64</v>
      </c>
      <c r="P576" s="184">
        <v>0.57999999999999996</v>
      </c>
    </row>
    <row r="577" spans="11:16" x14ac:dyDescent="0.25">
      <c r="K577" s="184">
        <v>0.46</v>
      </c>
      <c r="L577" s="184">
        <v>0.41</v>
      </c>
      <c r="M577" s="184">
        <v>0.57999999999999996</v>
      </c>
      <c r="N577" s="184">
        <v>0.55000000000000004</v>
      </c>
      <c r="O577" s="184">
        <v>0.64</v>
      </c>
      <c r="P577" s="184">
        <v>0.57999999999999996</v>
      </c>
    </row>
    <row r="578" spans="11:16" x14ac:dyDescent="0.25">
      <c r="K578" s="184">
        <v>0.46</v>
      </c>
      <c r="L578" s="184">
        <v>0.41</v>
      </c>
      <c r="M578" s="184">
        <v>0.57999999999999996</v>
      </c>
      <c r="N578" s="184">
        <v>0.55000000000000004</v>
      </c>
      <c r="O578" s="184">
        <v>0.64</v>
      </c>
      <c r="P578" s="184">
        <v>0.57999999999999996</v>
      </c>
    </row>
    <row r="579" spans="11:16" x14ac:dyDescent="0.25">
      <c r="K579" s="184">
        <v>0.46</v>
      </c>
      <c r="L579" s="184">
        <v>0.41</v>
      </c>
      <c r="M579" s="184">
        <v>0.57999999999999996</v>
      </c>
      <c r="N579" s="184">
        <v>0.55000000000000004</v>
      </c>
      <c r="O579" s="184">
        <v>0.64</v>
      </c>
      <c r="P579" s="184">
        <v>0.57999999999999996</v>
      </c>
    </row>
    <row r="580" spans="11:16" x14ac:dyDescent="0.25">
      <c r="K580" s="184">
        <v>0.46</v>
      </c>
      <c r="L580" s="184">
        <v>0.41</v>
      </c>
      <c r="M580" s="184">
        <v>0.57999999999999996</v>
      </c>
      <c r="N580" s="184">
        <v>0.55000000000000004</v>
      </c>
      <c r="O580" s="184">
        <v>0.64</v>
      </c>
      <c r="P580" s="184">
        <v>0.57999999999999996</v>
      </c>
    </row>
    <row r="581" spans="11:16" x14ac:dyDescent="0.25">
      <c r="K581" s="184">
        <v>0.46</v>
      </c>
      <c r="L581" s="184">
        <v>0.41</v>
      </c>
      <c r="M581" s="184">
        <v>0.57999999999999996</v>
      </c>
      <c r="N581" s="184">
        <v>0.55000000000000004</v>
      </c>
      <c r="O581" s="184">
        <v>0.64</v>
      </c>
      <c r="P581" s="184">
        <v>0.57999999999999996</v>
      </c>
    </row>
    <row r="582" spans="11:16" x14ac:dyDescent="0.25">
      <c r="K582" s="184">
        <v>0.46</v>
      </c>
      <c r="L582" s="184">
        <v>0.41</v>
      </c>
      <c r="M582" s="184">
        <v>0.57999999999999996</v>
      </c>
      <c r="N582" s="184">
        <v>0.55000000000000004</v>
      </c>
      <c r="O582" s="184">
        <v>0.64</v>
      </c>
      <c r="P582" s="184">
        <v>0.57999999999999996</v>
      </c>
    </row>
    <row r="583" spans="11:16" x14ac:dyDescent="0.25">
      <c r="K583" s="184">
        <v>0.46</v>
      </c>
      <c r="L583" s="184">
        <v>0.41</v>
      </c>
      <c r="M583" s="184">
        <v>0.57999999999999996</v>
      </c>
      <c r="N583" s="184">
        <v>0.55000000000000004</v>
      </c>
      <c r="O583" s="184">
        <v>0.64</v>
      </c>
      <c r="P583" s="184">
        <v>0.57999999999999996</v>
      </c>
    </row>
    <row r="584" spans="11:16" x14ac:dyDescent="0.25">
      <c r="K584" s="184">
        <v>0.46</v>
      </c>
      <c r="L584" s="184">
        <v>0.41</v>
      </c>
      <c r="M584" s="184">
        <v>0.57999999999999996</v>
      </c>
      <c r="N584" s="184">
        <v>0.55000000000000004</v>
      </c>
      <c r="O584" s="184">
        <v>0.64</v>
      </c>
      <c r="P584" s="184">
        <v>0.57999999999999996</v>
      </c>
    </row>
    <row r="585" spans="11:16" x14ac:dyDescent="0.25">
      <c r="K585" s="184">
        <v>0.46</v>
      </c>
      <c r="L585" s="184">
        <v>0.41</v>
      </c>
      <c r="M585" s="184">
        <v>0.57999999999999996</v>
      </c>
      <c r="N585" s="184">
        <v>0.55000000000000004</v>
      </c>
      <c r="O585" s="184">
        <v>0.64</v>
      </c>
      <c r="P585" s="184">
        <v>0.57999999999999996</v>
      </c>
    </row>
    <row r="586" spans="11:16" x14ac:dyDescent="0.25">
      <c r="K586" s="184">
        <v>0.46</v>
      </c>
      <c r="L586" s="184">
        <v>0.41</v>
      </c>
      <c r="M586" s="184">
        <v>0.57999999999999996</v>
      </c>
      <c r="N586" s="184">
        <v>0.55000000000000004</v>
      </c>
      <c r="O586" s="184">
        <v>0.64</v>
      </c>
      <c r="P586" s="184">
        <v>0.57999999999999996</v>
      </c>
    </row>
    <row r="587" spans="11:16" x14ac:dyDescent="0.25">
      <c r="K587" s="184">
        <v>0.46</v>
      </c>
      <c r="L587" s="184">
        <v>0.41</v>
      </c>
      <c r="M587" s="184">
        <v>0.57999999999999996</v>
      </c>
      <c r="N587" s="184">
        <v>0.55000000000000004</v>
      </c>
      <c r="O587" s="184">
        <v>0.64</v>
      </c>
      <c r="P587" s="184">
        <v>0.57999999999999996</v>
      </c>
    </row>
    <row r="588" spans="11:16" x14ac:dyDescent="0.25">
      <c r="K588" s="184">
        <v>0.46</v>
      </c>
      <c r="L588" s="184">
        <v>0.41</v>
      </c>
      <c r="M588" s="184">
        <v>0.57999999999999996</v>
      </c>
      <c r="N588" s="184">
        <v>0.55000000000000004</v>
      </c>
      <c r="O588" s="184">
        <v>0.64</v>
      </c>
      <c r="P588" s="184">
        <v>0.57999999999999996</v>
      </c>
    </row>
    <row r="589" spans="11:16" x14ac:dyDescent="0.25">
      <c r="K589" s="184">
        <v>0.46</v>
      </c>
      <c r="L589" s="184">
        <v>0.41</v>
      </c>
      <c r="M589" s="184">
        <v>0.57999999999999996</v>
      </c>
      <c r="N589" s="184">
        <v>0.55000000000000004</v>
      </c>
      <c r="O589" s="184">
        <v>0.64</v>
      </c>
      <c r="P589" s="184">
        <v>0.57999999999999996</v>
      </c>
    </row>
    <row r="590" spans="11:16" x14ac:dyDescent="0.25">
      <c r="K590" s="184">
        <v>0.46</v>
      </c>
      <c r="L590" s="184">
        <v>0.41</v>
      </c>
      <c r="M590" s="184">
        <v>0.57999999999999996</v>
      </c>
      <c r="N590" s="184">
        <v>0.55000000000000004</v>
      </c>
      <c r="O590" s="184">
        <v>0.64</v>
      </c>
      <c r="P590" s="184">
        <v>0.57999999999999996</v>
      </c>
    </row>
    <row r="591" spans="11:16" x14ac:dyDescent="0.25">
      <c r="K591" s="184">
        <v>0.46</v>
      </c>
      <c r="L591" s="184">
        <v>0.41</v>
      </c>
      <c r="M591" s="184">
        <v>0.57999999999999996</v>
      </c>
      <c r="N591" s="184">
        <v>0.55000000000000004</v>
      </c>
      <c r="O591" s="184">
        <v>0.64</v>
      </c>
      <c r="P591" s="184">
        <v>0.57999999999999996</v>
      </c>
    </row>
    <row r="592" spans="11:16" x14ac:dyDescent="0.25">
      <c r="K592" s="184">
        <v>0.46</v>
      </c>
      <c r="L592" s="184">
        <v>0.41</v>
      </c>
      <c r="M592" s="184">
        <v>0.57999999999999996</v>
      </c>
      <c r="N592" s="184">
        <v>0.55000000000000004</v>
      </c>
      <c r="O592" s="184">
        <v>0.64</v>
      </c>
      <c r="P592" s="184">
        <v>0.57999999999999996</v>
      </c>
    </row>
    <row r="593" spans="11:16" x14ac:dyDescent="0.25">
      <c r="K593" s="184">
        <v>0.46</v>
      </c>
      <c r="L593" s="184">
        <v>0.41</v>
      </c>
      <c r="M593" s="184">
        <v>0.57999999999999996</v>
      </c>
      <c r="N593" s="184">
        <v>0.55000000000000004</v>
      </c>
      <c r="O593" s="184">
        <v>0.64</v>
      </c>
      <c r="P593" s="184">
        <v>0.57999999999999996</v>
      </c>
    </row>
    <row r="594" spans="11:16" x14ac:dyDescent="0.25">
      <c r="K594" s="184">
        <v>0.46</v>
      </c>
      <c r="L594" s="184">
        <v>0.41</v>
      </c>
      <c r="M594" s="184">
        <v>0.57999999999999996</v>
      </c>
      <c r="N594" s="184">
        <v>0.55000000000000004</v>
      </c>
      <c r="O594" s="184">
        <v>0.64</v>
      </c>
      <c r="P594" s="184">
        <v>0.57999999999999996</v>
      </c>
    </row>
    <row r="595" spans="11:16" x14ac:dyDescent="0.25">
      <c r="K595" s="184">
        <v>0.46</v>
      </c>
      <c r="L595" s="184">
        <v>0.41</v>
      </c>
      <c r="M595" s="184">
        <v>0.57999999999999996</v>
      </c>
      <c r="N595" s="184">
        <v>0.55000000000000004</v>
      </c>
      <c r="O595" s="184">
        <v>0.64</v>
      </c>
      <c r="P595" s="184">
        <v>0.57999999999999996</v>
      </c>
    </row>
    <row r="596" spans="11:16" x14ac:dyDescent="0.25">
      <c r="K596" s="184">
        <v>0.46</v>
      </c>
      <c r="L596" s="184">
        <v>0.41</v>
      </c>
      <c r="M596" s="184">
        <v>0.57999999999999996</v>
      </c>
      <c r="N596" s="184">
        <v>0.55000000000000004</v>
      </c>
      <c r="O596" s="184">
        <v>0.64</v>
      </c>
      <c r="P596" s="184">
        <v>0.57999999999999996</v>
      </c>
    </row>
    <row r="597" spans="11:16" x14ac:dyDescent="0.25">
      <c r="K597" s="184">
        <v>0.46</v>
      </c>
      <c r="L597" s="184">
        <v>0.41</v>
      </c>
      <c r="M597" s="184">
        <v>0.57999999999999996</v>
      </c>
      <c r="N597" s="184">
        <v>0.55000000000000004</v>
      </c>
      <c r="O597" s="184">
        <v>0.64</v>
      </c>
      <c r="P597" s="184">
        <v>0.57999999999999996</v>
      </c>
    </row>
    <row r="598" spans="11:16" x14ac:dyDescent="0.25">
      <c r="K598" s="184">
        <v>0.46</v>
      </c>
      <c r="L598" s="184">
        <v>0.41</v>
      </c>
      <c r="M598" s="184">
        <v>0.57999999999999996</v>
      </c>
      <c r="N598" s="184">
        <v>0.55000000000000004</v>
      </c>
      <c r="O598" s="184">
        <v>0.64</v>
      </c>
      <c r="P598" s="184">
        <v>0.57999999999999996</v>
      </c>
    </row>
    <row r="599" spans="11:16" x14ac:dyDescent="0.25">
      <c r="K599" s="184">
        <v>0.46</v>
      </c>
      <c r="L599" s="184">
        <v>0.41</v>
      </c>
      <c r="M599" s="184">
        <v>0.57999999999999996</v>
      </c>
      <c r="N599" s="184">
        <v>0.55000000000000004</v>
      </c>
      <c r="O599" s="184">
        <v>0.64</v>
      </c>
      <c r="P599" s="184">
        <v>0.57999999999999996</v>
      </c>
    </row>
    <row r="600" spans="11:16" x14ac:dyDescent="0.25">
      <c r="K600" s="184">
        <v>0.46</v>
      </c>
      <c r="L600" s="184">
        <v>0.41</v>
      </c>
      <c r="M600" s="184">
        <v>0.57999999999999996</v>
      </c>
      <c r="N600" s="184">
        <v>0.55000000000000004</v>
      </c>
      <c r="O600" s="184">
        <v>0.64</v>
      </c>
      <c r="P600" s="184">
        <v>0.57999999999999996</v>
      </c>
    </row>
    <row r="601" spans="11:16" x14ac:dyDescent="0.25">
      <c r="K601" s="184">
        <v>0.46</v>
      </c>
      <c r="L601" s="184">
        <v>0.41</v>
      </c>
      <c r="M601" s="184">
        <v>0.57999999999999996</v>
      </c>
      <c r="N601" s="184">
        <v>0.55000000000000004</v>
      </c>
      <c r="O601" s="184">
        <v>0.64</v>
      </c>
      <c r="P601" s="184">
        <v>0.57999999999999996</v>
      </c>
    </row>
    <row r="602" spans="11:16" x14ac:dyDescent="0.25">
      <c r="K602" s="184">
        <v>0.46</v>
      </c>
      <c r="L602" s="184">
        <v>0.41</v>
      </c>
      <c r="M602" s="184">
        <v>0.57999999999999996</v>
      </c>
      <c r="N602" s="184">
        <v>0.55000000000000004</v>
      </c>
      <c r="O602" s="184">
        <v>0.64</v>
      </c>
      <c r="P602" s="184">
        <v>0.57999999999999996</v>
      </c>
    </row>
    <row r="603" spans="11:16" x14ac:dyDescent="0.25">
      <c r="K603" s="184">
        <v>0.46</v>
      </c>
      <c r="L603" s="184">
        <v>0.41</v>
      </c>
      <c r="M603" s="184">
        <v>0.57999999999999996</v>
      </c>
      <c r="N603" s="184">
        <v>0.55000000000000004</v>
      </c>
      <c r="O603" s="184">
        <v>0.64</v>
      </c>
      <c r="P603" s="184">
        <v>0.57999999999999996</v>
      </c>
    </row>
    <row r="604" spans="11:16" x14ac:dyDescent="0.25">
      <c r="K604" s="184">
        <v>0.46</v>
      </c>
      <c r="L604" s="184">
        <v>0.41</v>
      </c>
      <c r="M604" s="184">
        <v>0.57999999999999996</v>
      </c>
      <c r="N604" s="184">
        <v>0.55000000000000004</v>
      </c>
      <c r="O604" s="184">
        <v>0.64</v>
      </c>
      <c r="P604" s="184">
        <v>0.57999999999999996</v>
      </c>
    </row>
    <row r="605" spans="11:16" x14ac:dyDescent="0.25">
      <c r="K605" s="184">
        <v>0.46</v>
      </c>
      <c r="L605" s="184">
        <v>0.41</v>
      </c>
      <c r="M605" s="184">
        <v>0.57999999999999996</v>
      </c>
      <c r="N605" s="184">
        <v>0.55000000000000004</v>
      </c>
      <c r="O605" s="184">
        <v>0.64</v>
      </c>
      <c r="P605" s="184">
        <v>0.57999999999999996</v>
      </c>
    </row>
    <row r="606" spans="11:16" x14ac:dyDescent="0.25">
      <c r="K606" s="184">
        <v>0.46</v>
      </c>
      <c r="L606" s="184">
        <v>0.41</v>
      </c>
      <c r="M606" s="184">
        <v>0.57999999999999996</v>
      </c>
      <c r="N606" s="184">
        <v>0.55000000000000004</v>
      </c>
      <c r="O606" s="184">
        <v>0.64</v>
      </c>
      <c r="P606" s="184">
        <v>0.57999999999999996</v>
      </c>
    </row>
    <row r="607" spans="11:16" x14ac:dyDescent="0.25">
      <c r="K607" s="184">
        <v>0.46</v>
      </c>
      <c r="L607" s="184">
        <v>0.41</v>
      </c>
      <c r="M607" s="184">
        <v>0.57999999999999996</v>
      </c>
      <c r="N607" s="184">
        <v>0.55000000000000004</v>
      </c>
      <c r="O607" s="184">
        <v>0.64</v>
      </c>
      <c r="P607" s="184">
        <v>0.57999999999999996</v>
      </c>
    </row>
    <row r="608" spans="11:16" x14ac:dyDescent="0.25">
      <c r="K608" s="184">
        <v>0.46</v>
      </c>
      <c r="L608" s="184">
        <v>0.41</v>
      </c>
      <c r="M608" s="184">
        <v>0.57999999999999996</v>
      </c>
      <c r="N608" s="184">
        <v>0.55000000000000004</v>
      </c>
      <c r="O608" s="184">
        <v>0.64</v>
      </c>
      <c r="P608" s="184">
        <v>0.57999999999999996</v>
      </c>
    </row>
    <row r="609" spans="11:16" x14ac:dyDescent="0.25">
      <c r="K609" s="184">
        <v>0.46</v>
      </c>
      <c r="L609" s="184">
        <v>0.41</v>
      </c>
      <c r="M609" s="184">
        <v>0.57999999999999996</v>
      </c>
      <c r="N609" s="184">
        <v>0.55000000000000004</v>
      </c>
      <c r="O609" s="184">
        <v>0.64</v>
      </c>
      <c r="P609" s="184">
        <v>0.57999999999999996</v>
      </c>
    </row>
    <row r="610" spans="11:16" x14ac:dyDescent="0.25">
      <c r="K610" s="184">
        <v>0.46</v>
      </c>
      <c r="L610" s="184">
        <v>0.41</v>
      </c>
      <c r="M610" s="184">
        <v>0.57999999999999996</v>
      </c>
      <c r="N610" s="184">
        <v>0.55000000000000004</v>
      </c>
      <c r="O610" s="184">
        <v>0.64</v>
      </c>
      <c r="P610" s="184">
        <v>0.57999999999999996</v>
      </c>
    </row>
    <row r="611" spans="11:16" x14ac:dyDescent="0.25">
      <c r="K611" s="184">
        <v>0.46</v>
      </c>
      <c r="L611" s="184">
        <v>0.41</v>
      </c>
      <c r="M611" s="184">
        <v>0.57999999999999996</v>
      </c>
      <c r="N611" s="184">
        <v>0.55000000000000004</v>
      </c>
      <c r="O611" s="184">
        <v>0.64</v>
      </c>
      <c r="P611" s="184">
        <v>0.57999999999999996</v>
      </c>
    </row>
    <row r="612" spans="11:16" x14ac:dyDescent="0.25">
      <c r="K612" s="184">
        <v>0.46</v>
      </c>
      <c r="L612" s="184">
        <v>0.41</v>
      </c>
      <c r="M612" s="184">
        <v>0.57999999999999996</v>
      </c>
      <c r="N612" s="184">
        <v>0.55000000000000004</v>
      </c>
      <c r="O612" s="184">
        <v>0.64</v>
      </c>
      <c r="P612" s="184">
        <v>0.57999999999999996</v>
      </c>
    </row>
    <row r="613" spans="11:16" x14ac:dyDescent="0.25">
      <c r="K613" s="184">
        <v>0.46</v>
      </c>
      <c r="L613" s="184">
        <v>0.41</v>
      </c>
      <c r="M613" s="184">
        <v>0.57999999999999996</v>
      </c>
      <c r="N613" s="184">
        <v>0.55000000000000004</v>
      </c>
      <c r="O613" s="184">
        <v>0.64</v>
      </c>
      <c r="P613" s="184">
        <v>0.57999999999999996</v>
      </c>
    </row>
    <row r="614" spans="11:16" x14ac:dyDescent="0.25">
      <c r="K614" s="184">
        <v>0.46</v>
      </c>
      <c r="L614" s="184">
        <v>0.41</v>
      </c>
      <c r="M614" s="184">
        <v>0.57999999999999996</v>
      </c>
      <c r="N614" s="184">
        <v>0.55000000000000004</v>
      </c>
      <c r="O614" s="184">
        <v>0.64</v>
      </c>
      <c r="P614" s="184">
        <v>0.57999999999999996</v>
      </c>
    </row>
    <row r="615" spans="11:16" x14ac:dyDescent="0.25">
      <c r="K615" s="184">
        <v>0.46</v>
      </c>
      <c r="L615" s="184">
        <v>0.41</v>
      </c>
      <c r="M615" s="184">
        <v>0.57999999999999996</v>
      </c>
      <c r="N615" s="184">
        <v>0.55000000000000004</v>
      </c>
      <c r="O615" s="184">
        <v>0.64</v>
      </c>
      <c r="P615" s="184">
        <v>0.57999999999999996</v>
      </c>
    </row>
    <row r="616" spans="11:16" x14ac:dyDescent="0.25">
      <c r="K616" s="184">
        <v>0.46</v>
      </c>
      <c r="L616" s="184">
        <v>0.41</v>
      </c>
      <c r="M616" s="184">
        <v>0.57999999999999996</v>
      </c>
      <c r="N616" s="184">
        <v>0.55000000000000004</v>
      </c>
      <c r="O616" s="184">
        <v>0.64</v>
      </c>
      <c r="P616" s="184">
        <v>0.57999999999999996</v>
      </c>
    </row>
    <row r="617" spans="11:16" x14ac:dyDescent="0.25">
      <c r="K617" s="184">
        <v>0.46</v>
      </c>
      <c r="L617" s="184">
        <v>0.41</v>
      </c>
      <c r="M617" s="184">
        <v>0.57999999999999996</v>
      </c>
      <c r="N617" s="184">
        <v>0.55000000000000004</v>
      </c>
      <c r="O617" s="184">
        <v>0.64</v>
      </c>
      <c r="P617" s="184">
        <v>0.57999999999999996</v>
      </c>
    </row>
    <row r="618" spans="11:16" x14ac:dyDescent="0.25">
      <c r="K618" s="184">
        <v>0.46</v>
      </c>
      <c r="L618" s="184">
        <v>0.41</v>
      </c>
      <c r="M618" s="184">
        <v>0.57999999999999996</v>
      </c>
      <c r="N618" s="184">
        <v>0.55000000000000004</v>
      </c>
      <c r="O618" s="184">
        <v>0.64</v>
      </c>
      <c r="P618" s="184">
        <v>0.57999999999999996</v>
      </c>
    </row>
    <row r="619" spans="11:16" x14ac:dyDescent="0.25">
      <c r="K619" s="184">
        <v>0.46</v>
      </c>
      <c r="L619" s="184">
        <v>0.41</v>
      </c>
      <c r="M619" s="184">
        <v>0.57999999999999996</v>
      </c>
      <c r="N619" s="184">
        <v>0.55000000000000004</v>
      </c>
      <c r="O619" s="184">
        <v>0.64</v>
      </c>
      <c r="P619" s="184">
        <v>0.57999999999999996</v>
      </c>
    </row>
    <row r="620" spans="11:16" x14ac:dyDescent="0.25">
      <c r="K620" s="184">
        <v>0.46</v>
      </c>
      <c r="L620" s="184">
        <v>0.41</v>
      </c>
      <c r="M620" s="184">
        <v>0.57999999999999996</v>
      </c>
      <c r="N620" s="184">
        <v>0.55000000000000004</v>
      </c>
      <c r="O620" s="184">
        <v>0.64</v>
      </c>
      <c r="P620" s="184">
        <v>0.57999999999999996</v>
      </c>
    </row>
    <row r="621" spans="11:16" x14ac:dyDescent="0.25">
      <c r="K621" s="184">
        <v>0.46</v>
      </c>
      <c r="L621" s="184">
        <v>0.41</v>
      </c>
      <c r="M621" s="184">
        <v>0.57999999999999996</v>
      </c>
      <c r="N621" s="184">
        <v>0.55000000000000004</v>
      </c>
      <c r="O621" s="184">
        <v>0.64</v>
      </c>
      <c r="P621" s="184">
        <v>0.57999999999999996</v>
      </c>
    </row>
    <row r="622" spans="11:16" x14ac:dyDescent="0.25">
      <c r="K622" s="184">
        <v>0.46</v>
      </c>
      <c r="L622" s="184">
        <v>0.41</v>
      </c>
      <c r="M622" s="184">
        <v>0.57999999999999996</v>
      </c>
      <c r="N622" s="184">
        <v>0.55000000000000004</v>
      </c>
      <c r="O622" s="184">
        <v>0.64</v>
      </c>
      <c r="P622" s="184">
        <v>0.57999999999999996</v>
      </c>
    </row>
    <row r="623" spans="11:16" x14ac:dyDescent="0.25">
      <c r="K623" s="184">
        <v>0.46</v>
      </c>
      <c r="L623" s="184">
        <v>0.41</v>
      </c>
      <c r="M623" s="184">
        <v>0.57999999999999996</v>
      </c>
      <c r="N623" s="184">
        <v>0.55000000000000004</v>
      </c>
      <c r="O623" s="184">
        <v>0.64</v>
      </c>
      <c r="P623" s="184">
        <v>0.57999999999999996</v>
      </c>
    </row>
    <row r="624" spans="11:16" x14ac:dyDescent="0.25">
      <c r="K624" s="184">
        <v>0.46</v>
      </c>
      <c r="L624" s="184">
        <v>0.41</v>
      </c>
      <c r="M624" s="184">
        <v>0.57999999999999996</v>
      </c>
      <c r="N624" s="184">
        <v>0.55000000000000004</v>
      </c>
      <c r="O624" s="184">
        <v>0.64</v>
      </c>
      <c r="P624" s="184">
        <v>0.57999999999999996</v>
      </c>
    </row>
    <row r="625" spans="11:16" x14ac:dyDescent="0.25">
      <c r="K625" s="184">
        <v>0.46</v>
      </c>
      <c r="L625" s="184">
        <v>0.41</v>
      </c>
      <c r="M625" s="184">
        <v>0.57999999999999996</v>
      </c>
      <c r="N625" s="184">
        <v>0.55000000000000004</v>
      </c>
      <c r="O625" s="184">
        <v>0.64</v>
      </c>
      <c r="P625" s="184">
        <v>0.57999999999999996</v>
      </c>
    </row>
    <row r="626" spans="11:16" x14ac:dyDescent="0.25">
      <c r="K626" s="184">
        <v>0.46</v>
      </c>
      <c r="L626" s="184">
        <v>0.41</v>
      </c>
      <c r="M626" s="184">
        <v>0.57999999999999996</v>
      </c>
      <c r="N626" s="184">
        <v>0.55000000000000004</v>
      </c>
      <c r="O626" s="184">
        <v>0.64</v>
      </c>
      <c r="P626" s="184">
        <v>0.57999999999999996</v>
      </c>
    </row>
    <row r="627" spans="11:16" x14ac:dyDescent="0.25">
      <c r="K627" s="184">
        <v>0.46</v>
      </c>
      <c r="L627" s="184">
        <v>0.41</v>
      </c>
      <c r="M627" s="184">
        <v>0.57999999999999996</v>
      </c>
      <c r="N627" s="184">
        <v>0.55000000000000004</v>
      </c>
      <c r="O627" s="184">
        <v>0.64</v>
      </c>
      <c r="P627" s="184">
        <v>0.57999999999999996</v>
      </c>
    </row>
    <row r="628" spans="11:16" x14ac:dyDescent="0.25">
      <c r="K628" s="184">
        <v>0.46</v>
      </c>
      <c r="L628" s="184">
        <v>0.41</v>
      </c>
      <c r="M628" s="184">
        <v>0.57999999999999996</v>
      </c>
      <c r="N628" s="184">
        <v>0.55000000000000004</v>
      </c>
      <c r="O628" s="184">
        <v>0.64</v>
      </c>
      <c r="P628" s="184">
        <v>0.57999999999999996</v>
      </c>
    </row>
    <row r="629" spans="11:16" x14ac:dyDescent="0.25">
      <c r="K629" s="184">
        <v>0.46</v>
      </c>
      <c r="L629" s="184">
        <v>0.41</v>
      </c>
      <c r="M629" s="184">
        <v>0.57999999999999996</v>
      </c>
      <c r="N629" s="184">
        <v>0.55000000000000004</v>
      </c>
      <c r="O629" s="184">
        <v>0.64</v>
      </c>
      <c r="P629" s="184">
        <v>0.57999999999999996</v>
      </c>
    </row>
    <row r="630" spans="11:16" x14ac:dyDescent="0.25">
      <c r="K630" s="184">
        <v>0.46</v>
      </c>
      <c r="L630" s="184">
        <v>0.41</v>
      </c>
      <c r="M630" s="184">
        <v>0.57999999999999996</v>
      </c>
      <c r="N630" s="184">
        <v>0.55000000000000004</v>
      </c>
      <c r="O630" s="184">
        <v>0.64</v>
      </c>
      <c r="P630" s="184">
        <v>0.57999999999999996</v>
      </c>
    </row>
    <row r="631" spans="11:16" x14ac:dyDescent="0.25">
      <c r="K631" s="184">
        <v>0.46</v>
      </c>
      <c r="L631" s="184">
        <v>0.41</v>
      </c>
      <c r="M631" s="184">
        <v>0.57999999999999996</v>
      </c>
      <c r="N631" s="184">
        <v>0.55000000000000004</v>
      </c>
      <c r="O631" s="184">
        <v>0.64</v>
      </c>
      <c r="P631" s="184">
        <v>0.57999999999999996</v>
      </c>
    </row>
    <row r="632" spans="11:16" x14ac:dyDescent="0.25">
      <c r="K632" s="184">
        <v>0.46</v>
      </c>
      <c r="L632" s="184">
        <v>0.41</v>
      </c>
      <c r="M632" s="184">
        <v>0.57999999999999996</v>
      </c>
      <c r="N632" s="184">
        <v>0.55000000000000004</v>
      </c>
      <c r="O632" s="184">
        <v>0.64</v>
      </c>
      <c r="P632" s="184">
        <v>0.57999999999999996</v>
      </c>
    </row>
    <row r="633" spans="11:16" x14ac:dyDescent="0.25">
      <c r="K633" s="184">
        <v>0.46</v>
      </c>
      <c r="L633" s="184">
        <v>0.41</v>
      </c>
      <c r="M633" s="184">
        <v>0.57999999999999996</v>
      </c>
      <c r="N633" s="184">
        <v>0.55000000000000004</v>
      </c>
      <c r="O633" s="184">
        <v>0.64</v>
      </c>
      <c r="P633" s="184">
        <v>0.57999999999999996</v>
      </c>
    </row>
    <row r="634" spans="11:16" x14ac:dyDescent="0.25">
      <c r="K634" s="184">
        <v>0.46</v>
      </c>
      <c r="L634" s="184">
        <v>0.41</v>
      </c>
      <c r="M634" s="184">
        <v>0.57999999999999996</v>
      </c>
      <c r="N634" s="184">
        <v>0.55000000000000004</v>
      </c>
      <c r="O634" s="184">
        <v>0.64</v>
      </c>
      <c r="P634" s="184">
        <v>0.57999999999999996</v>
      </c>
    </row>
    <row r="635" spans="11:16" x14ac:dyDescent="0.25">
      <c r="K635" s="184">
        <v>0.46</v>
      </c>
      <c r="L635" s="184">
        <v>0.41</v>
      </c>
      <c r="M635" s="184">
        <v>0.57999999999999996</v>
      </c>
      <c r="N635" s="184">
        <v>0.55000000000000004</v>
      </c>
      <c r="O635" s="184">
        <v>0.64</v>
      </c>
      <c r="P635" s="184">
        <v>0.57999999999999996</v>
      </c>
    </row>
    <row r="636" spans="11:16" x14ac:dyDescent="0.25">
      <c r="K636" s="184">
        <v>0.46</v>
      </c>
      <c r="L636" s="184">
        <v>0.41</v>
      </c>
      <c r="M636" s="184">
        <v>0.57999999999999996</v>
      </c>
      <c r="N636" s="184">
        <v>0.55000000000000004</v>
      </c>
      <c r="O636" s="184">
        <v>0.64</v>
      </c>
      <c r="P636" s="184">
        <v>0.57999999999999996</v>
      </c>
    </row>
    <row r="637" spans="11:16" x14ac:dyDescent="0.25">
      <c r="K637" s="184">
        <v>0.46</v>
      </c>
      <c r="L637" s="184">
        <v>0.41</v>
      </c>
      <c r="M637" s="184">
        <v>0.57999999999999996</v>
      </c>
      <c r="N637" s="184">
        <v>0.55000000000000004</v>
      </c>
      <c r="O637" s="184">
        <v>0.64</v>
      </c>
      <c r="P637" s="184">
        <v>0.57999999999999996</v>
      </c>
    </row>
    <row r="638" spans="11:16" x14ac:dyDescent="0.25">
      <c r="K638" s="184">
        <v>0.46</v>
      </c>
      <c r="L638" s="184">
        <v>0.41</v>
      </c>
      <c r="M638" s="184">
        <v>0.57999999999999996</v>
      </c>
      <c r="N638" s="184">
        <v>0.55000000000000004</v>
      </c>
      <c r="O638" s="184">
        <v>0.64</v>
      </c>
      <c r="P638" s="184">
        <v>0.57999999999999996</v>
      </c>
    </row>
    <row r="639" spans="11:16" x14ac:dyDescent="0.25">
      <c r="K639" s="184">
        <v>0.46</v>
      </c>
      <c r="L639" s="184">
        <v>0.41</v>
      </c>
      <c r="M639" s="184">
        <v>0.57999999999999996</v>
      </c>
      <c r="N639" s="184">
        <v>0.55000000000000004</v>
      </c>
      <c r="O639" s="184">
        <v>0.64</v>
      </c>
      <c r="P639" s="184">
        <v>0.57999999999999996</v>
      </c>
    </row>
    <row r="640" spans="11:16" x14ac:dyDescent="0.25">
      <c r="K640" s="184">
        <v>0.46</v>
      </c>
      <c r="L640" s="184">
        <v>0.41</v>
      </c>
      <c r="M640" s="184">
        <v>0.57999999999999996</v>
      </c>
      <c r="N640" s="184">
        <v>0.55000000000000004</v>
      </c>
      <c r="O640" s="184">
        <v>0.64</v>
      </c>
      <c r="P640" s="184">
        <v>0.57999999999999996</v>
      </c>
    </row>
    <row r="641" spans="11:16" x14ac:dyDescent="0.25">
      <c r="K641" s="184">
        <v>0.46</v>
      </c>
      <c r="L641" s="184">
        <v>0.41</v>
      </c>
      <c r="M641" s="184">
        <v>0.57999999999999996</v>
      </c>
      <c r="N641" s="184">
        <v>0.55000000000000004</v>
      </c>
      <c r="O641" s="184">
        <v>0.64</v>
      </c>
      <c r="P641" s="184">
        <v>0.57999999999999996</v>
      </c>
    </row>
    <row r="642" spans="11:16" x14ac:dyDescent="0.25">
      <c r="K642" s="184">
        <v>0.46</v>
      </c>
      <c r="L642" s="184">
        <v>0.41</v>
      </c>
      <c r="M642" s="184">
        <v>0.57999999999999996</v>
      </c>
      <c r="N642" s="184">
        <v>0.55000000000000004</v>
      </c>
      <c r="O642" s="184">
        <v>0.64</v>
      </c>
      <c r="P642" s="184">
        <v>0.57999999999999996</v>
      </c>
    </row>
    <row r="643" spans="11:16" x14ac:dyDescent="0.25">
      <c r="K643" s="184">
        <v>0.46</v>
      </c>
      <c r="L643" s="184">
        <v>0.41</v>
      </c>
      <c r="M643" s="184">
        <v>0.57999999999999996</v>
      </c>
      <c r="N643" s="184">
        <v>0.55000000000000004</v>
      </c>
      <c r="O643" s="184">
        <v>0.64</v>
      </c>
      <c r="P643" s="184">
        <v>0.57999999999999996</v>
      </c>
    </row>
    <row r="644" spans="11:16" x14ac:dyDescent="0.25">
      <c r="K644" s="184">
        <v>0.46</v>
      </c>
      <c r="L644" s="184">
        <v>0.41</v>
      </c>
      <c r="M644" s="184">
        <v>0.57999999999999996</v>
      </c>
      <c r="N644" s="184">
        <v>0.55000000000000004</v>
      </c>
      <c r="O644" s="184">
        <v>0.64</v>
      </c>
      <c r="P644" s="184">
        <v>0.57999999999999996</v>
      </c>
    </row>
    <row r="645" spans="11:16" x14ac:dyDescent="0.25">
      <c r="K645" s="184">
        <v>0.46</v>
      </c>
      <c r="L645" s="184">
        <v>0.41</v>
      </c>
      <c r="M645" s="184">
        <v>0.57999999999999996</v>
      </c>
      <c r="N645" s="184">
        <v>0.55000000000000004</v>
      </c>
      <c r="O645" s="184">
        <v>0.64</v>
      </c>
      <c r="P645" s="184">
        <v>0.57999999999999996</v>
      </c>
    </row>
    <row r="646" spans="11:16" x14ac:dyDescent="0.25">
      <c r="K646" s="184">
        <v>0.46</v>
      </c>
      <c r="L646" s="184">
        <v>0.41</v>
      </c>
      <c r="M646" s="184">
        <v>0.57999999999999996</v>
      </c>
      <c r="N646" s="184">
        <v>0.55000000000000004</v>
      </c>
      <c r="O646" s="184">
        <v>0.64</v>
      </c>
      <c r="P646" s="184">
        <v>0.57999999999999996</v>
      </c>
    </row>
    <row r="647" spans="11:16" x14ac:dyDescent="0.25">
      <c r="K647" s="184">
        <v>0.46</v>
      </c>
      <c r="L647" s="184">
        <v>0.41</v>
      </c>
      <c r="M647" s="184">
        <v>0.57999999999999996</v>
      </c>
      <c r="N647" s="184">
        <v>0.55000000000000004</v>
      </c>
      <c r="O647" s="184">
        <v>0.64</v>
      </c>
      <c r="P647" s="184">
        <v>0.57999999999999996</v>
      </c>
    </row>
    <row r="648" spans="11:16" x14ac:dyDescent="0.25">
      <c r="K648" s="184">
        <v>0.46</v>
      </c>
      <c r="L648" s="184">
        <v>0.41</v>
      </c>
      <c r="M648" s="184">
        <v>0.57999999999999996</v>
      </c>
      <c r="N648" s="184">
        <v>0.55000000000000004</v>
      </c>
      <c r="O648" s="184">
        <v>0.64</v>
      </c>
      <c r="P648" s="184">
        <v>0.57999999999999996</v>
      </c>
    </row>
    <row r="649" spans="11:16" x14ac:dyDescent="0.25">
      <c r="K649" s="184">
        <v>0.46</v>
      </c>
      <c r="L649" s="184">
        <v>0.41</v>
      </c>
      <c r="M649" s="184">
        <v>0.57999999999999996</v>
      </c>
      <c r="N649" s="184">
        <v>0.55000000000000004</v>
      </c>
      <c r="O649" s="184">
        <v>0.64</v>
      </c>
      <c r="P649" s="184">
        <v>0.57999999999999996</v>
      </c>
    </row>
    <row r="650" spans="11:16" x14ac:dyDescent="0.25">
      <c r="K650" s="184">
        <v>0.46</v>
      </c>
      <c r="L650" s="184">
        <v>0.41</v>
      </c>
      <c r="M650" s="184">
        <v>0.57999999999999996</v>
      </c>
      <c r="N650" s="184">
        <v>0.55000000000000004</v>
      </c>
      <c r="O650" s="184">
        <v>0.64</v>
      </c>
      <c r="P650" s="184">
        <v>0.57999999999999996</v>
      </c>
    </row>
    <row r="651" spans="11:16" x14ac:dyDescent="0.25">
      <c r="K651" s="184">
        <v>0.46</v>
      </c>
      <c r="L651" s="184">
        <v>0.41</v>
      </c>
      <c r="M651" s="184">
        <v>0.57999999999999996</v>
      </c>
      <c r="N651" s="184">
        <v>0.55000000000000004</v>
      </c>
      <c r="O651" s="184">
        <v>0.64</v>
      </c>
      <c r="P651" s="184">
        <v>0.57999999999999996</v>
      </c>
    </row>
    <row r="652" spans="11:16" x14ac:dyDescent="0.25">
      <c r="K652" s="184">
        <v>0.46</v>
      </c>
      <c r="L652" s="184">
        <v>0.41</v>
      </c>
      <c r="M652" s="184">
        <v>0.57999999999999996</v>
      </c>
      <c r="N652" s="184">
        <v>0.55000000000000004</v>
      </c>
      <c r="O652" s="184">
        <v>0.64</v>
      </c>
      <c r="P652" s="184">
        <v>0.57999999999999996</v>
      </c>
    </row>
    <row r="653" spans="11:16" x14ac:dyDescent="0.25">
      <c r="K653" s="184">
        <v>0.46</v>
      </c>
      <c r="L653" s="184">
        <v>0.41</v>
      </c>
      <c r="M653" s="184">
        <v>0.57999999999999996</v>
      </c>
      <c r="N653" s="184">
        <v>0.55000000000000004</v>
      </c>
      <c r="O653" s="184">
        <v>0.64</v>
      </c>
      <c r="P653" s="184">
        <v>0.57999999999999996</v>
      </c>
    </row>
    <row r="654" spans="11:16" x14ac:dyDescent="0.25">
      <c r="K654" s="184">
        <v>0.46</v>
      </c>
      <c r="L654" s="184">
        <v>0.41</v>
      </c>
      <c r="M654" s="184">
        <v>0.57999999999999996</v>
      </c>
      <c r="N654" s="184">
        <v>0.55000000000000004</v>
      </c>
      <c r="O654" s="184">
        <v>0.64</v>
      </c>
      <c r="P654" s="184">
        <v>0.57999999999999996</v>
      </c>
    </row>
    <row r="655" spans="11:16" x14ac:dyDescent="0.25">
      <c r="K655" s="184">
        <v>0.46</v>
      </c>
      <c r="L655" s="184">
        <v>0.41</v>
      </c>
      <c r="M655" s="184">
        <v>0.57999999999999996</v>
      </c>
      <c r="N655" s="184">
        <v>0.55000000000000004</v>
      </c>
      <c r="O655" s="184">
        <v>0.64</v>
      </c>
      <c r="P655" s="184">
        <v>0.57999999999999996</v>
      </c>
    </row>
    <row r="656" spans="11:16" x14ac:dyDescent="0.25">
      <c r="K656" s="184">
        <v>0.46</v>
      </c>
      <c r="L656" s="184">
        <v>0.41</v>
      </c>
      <c r="M656" s="184">
        <v>0.57999999999999996</v>
      </c>
      <c r="N656" s="184">
        <v>0.55000000000000004</v>
      </c>
      <c r="O656" s="184">
        <v>0.64</v>
      </c>
      <c r="P656" s="184">
        <v>0.57999999999999996</v>
      </c>
    </row>
    <row r="657" spans="11:16" x14ac:dyDescent="0.25">
      <c r="K657" s="184">
        <v>0.46</v>
      </c>
      <c r="L657" s="184">
        <v>0.41</v>
      </c>
      <c r="M657" s="184">
        <v>0.57999999999999996</v>
      </c>
      <c r="N657" s="184">
        <v>0.55000000000000004</v>
      </c>
      <c r="O657" s="184">
        <v>0.64</v>
      </c>
      <c r="P657" s="184">
        <v>0.57999999999999996</v>
      </c>
    </row>
    <row r="658" spans="11:16" x14ac:dyDescent="0.25">
      <c r="K658" s="184">
        <v>0.46</v>
      </c>
      <c r="L658" s="184">
        <v>0.41</v>
      </c>
      <c r="M658" s="184">
        <v>0.57999999999999996</v>
      </c>
      <c r="N658" s="184">
        <v>0.55000000000000004</v>
      </c>
      <c r="O658" s="184">
        <v>0.64</v>
      </c>
      <c r="P658" s="184">
        <v>0.57999999999999996</v>
      </c>
    </row>
    <row r="659" spans="11:16" x14ac:dyDescent="0.25">
      <c r="K659" s="184">
        <v>0.46</v>
      </c>
      <c r="L659" s="184">
        <v>0.41</v>
      </c>
      <c r="M659" s="184">
        <v>0.57999999999999996</v>
      </c>
      <c r="N659" s="184">
        <v>0.55000000000000004</v>
      </c>
      <c r="O659" s="184">
        <v>0.64</v>
      </c>
      <c r="P659" s="184">
        <v>0.57999999999999996</v>
      </c>
    </row>
    <row r="660" spans="11:16" x14ac:dyDescent="0.25">
      <c r="K660" s="184">
        <v>0.46</v>
      </c>
      <c r="L660" s="184">
        <v>0.41</v>
      </c>
      <c r="M660" s="184">
        <v>0.57999999999999996</v>
      </c>
      <c r="N660" s="184">
        <v>0.55000000000000004</v>
      </c>
      <c r="O660" s="184">
        <v>0.64</v>
      </c>
      <c r="P660" s="184">
        <v>0.57999999999999996</v>
      </c>
    </row>
    <row r="661" spans="11:16" x14ac:dyDescent="0.25">
      <c r="K661" s="184">
        <v>0.46</v>
      </c>
      <c r="L661" s="184">
        <v>0.41</v>
      </c>
      <c r="M661" s="184">
        <v>0.57999999999999996</v>
      </c>
      <c r="N661" s="184">
        <v>0.55000000000000004</v>
      </c>
      <c r="O661" s="184">
        <v>0.64</v>
      </c>
      <c r="P661" s="184">
        <v>0.57999999999999996</v>
      </c>
    </row>
    <row r="662" spans="11:16" x14ac:dyDescent="0.25">
      <c r="K662" s="184">
        <v>0.46</v>
      </c>
      <c r="L662" s="184">
        <v>0.41</v>
      </c>
      <c r="M662" s="184">
        <v>0.57999999999999996</v>
      </c>
      <c r="N662" s="184">
        <v>0.55000000000000004</v>
      </c>
      <c r="O662" s="184">
        <v>0.64</v>
      </c>
      <c r="P662" s="184">
        <v>0.57999999999999996</v>
      </c>
    </row>
    <row r="663" spans="11:16" x14ac:dyDescent="0.25">
      <c r="K663" s="184">
        <v>0.46</v>
      </c>
      <c r="L663" s="184">
        <v>0.41</v>
      </c>
      <c r="M663" s="184">
        <v>0.57999999999999996</v>
      </c>
      <c r="N663" s="184">
        <v>0.55000000000000004</v>
      </c>
      <c r="O663" s="184">
        <v>0.64</v>
      </c>
      <c r="P663" s="184">
        <v>0.57999999999999996</v>
      </c>
    </row>
    <row r="664" spans="11:16" x14ac:dyDescent="0.25">
      <c r="K664" s="184">
        <v>0.46</v>
      </c>
      <c r="L664" s="184">
        <v>0.41</v>
      </c>
      <c r="M664" s="184">
        <v>0.57999999999999996</v>
      </c>
      <c r="N664" s="184">
        <v>0.55000000000000004</v>
      </c>
      <c r="O664" s="184">
        <v>0.64</v>
      </c>
      <c r="P664" s="184">
        <v>0.57999999999999996</v>
      </c>
    </row>
    <row r="665" spans="11:16" x14ac:dyDescent="0.25">
      <c r="K665" s="184">
        <v>0.46</v>
      </c>
      <c r="L665" s="184">
        <v>0.41</v>
      </c>
      <c r="M665" s="184">
        <v>0.57999999999999996</v>
      </c>
      <c r="N665" s="184">
        <v>0.55000000000000004</v>
      </c>
      <c r="O665" s="184">
        <v>0.64</v>
      </c>
      <c r="P665" s="184">
        <v>0.57999999999999996</v>
      </c>
    </row>
    <row r="666" spans="11:16" x14ac:dyDescent="0.25">
      <c r="K666" s="184">
        <v>0.46</v>
      </c>
      <c r="L666" s="184">
        <v>0.41</v>
      </c>
      <c r="M666" s="184">
        <v>0.57999999999999996</v>
      </c>
      <c r="N666" s="184">
        <v>0.55000000000000004</v>
      </c>
      <c r="O666" s="184">
        <v>0.64</v>
      </c>
      <c r="P666" s="184">
        <v>0.57999999999999996</v>
      </c>
    </row>
    <row r="667" spans="11:16" x14ac:dyDescent="0.25">
      <c r="K667" s="184">
        <v>0.46</v>
      </c>
      <c r="L667" s="184">
        <v>0.41</v>
      </c>
      <c r="M667" s="184">
        <v>0.57999999999999996</v>
      </c>
      <c r="N667" s="184">
        <v>0.55000000000000004</v>
      </c>
      <c r="O667" s="184">
        <v>0.64</v>
      </c>
      <c r="P667" s="184">
        <v>0.57999999999999996</v>
      </c>
    </row>
    <row r="668" spans="11:16" x14ac:dyDescent="0.25">
      <c r="K668" s="184">
        <v>0.46</v>
      </c>
      <c r="L668" s="184">
        <v>0.41</v>
      </c>
      <c r="M668" s="184">
        <v>0.57999999999999996</v>
      </c>
      <c r="N668" s="184">
        <v>0.55000000000000004</v>
      </c>
      <c r="O668" s="184">
        <v>0.64</v>
      </c>
      <c r="P668" s="184">
        <v>0.57999999999999996</v>
      </c>
    </row>
    <row r="669" spans="11:16" x14ac:dyDescent="0.25">
      <c r="K669" s="184">
        <v>0.46</v>
      </c>
      <c r="L669" s="184">
        <v>0.41</v>
      </c>
      <c r="M669" s="184">
        <v>0.57999999999999996</v>
      </c>
      <c r="N669" s="184">
        <v>0.55000000000000004</v>
      </c>
      <c r="O669" s="184">
        <v>0.64</v>
      </c>
      <c r="P669" s="184">
        <v>0.57999999999999996</v>
      </c>
    </row>
    <row r="670" spans="11:16" x14ac:dyDescent="0.25">
      <c r="K670" s="184">
        <v>0.46</v>
      </c>
      <c r="L670" s="184">
        <v>0.41</v>
      </c>
      <c r="M670" s="184">
        <v>0.57999999999999996</v>
      </c>
      <c r="N670" s="184">
        <v>0.55000000000000004</v>
      </c>
      <c r="O670" s="184">
        <v>0.64</v>
      </c>
      <c r="P670" s="184">
        <v>0.57999999999999996</v>
      </c>
    </row>
    <row r="671" spans="11:16" x14ac:dyDescent="0.25">
      <c r="K671" s="184">
        <v>0.46</v>
      </c>
      <c r="L671" s="184">
        <v>0.41</v>
      </c>
      <c r="M671" s="184">
        <v>0.57999999999999996</v>
      </c>
      <c r="N671" s="184">
        <v>0.55000000000000004</v>
      </c>
      <c r="O671" s="184">
        <v>0.64</v>
      </c>
      <c r="P671" s="184">
        <v>0.57999999999999996</v>
      </c>
    </row>
    <row r="672" spans="11:16" x14ac:dyDescent="0.25">
      <c r="K672" s="184">
        <v>0.46</v>
      </c>
      <c r="L672" s="184">
        <v>0.41</v>
      </c>
      <c r="M672" s="184">
        <v>0.57999999999999996</v>
      </c>
      <c r="N672" s="184">
        <v>0.55000000000000004</v>
      </c>
      <c r="O672" s="184">
        <v>0.64</v>
      </c>
      <c r="P672" s="184">
        <v>0.57999999999999996</v>
      </c>
    </row>
    <row r="673" spans="11:16" x14ac:dyDescent="0.25">
      <c r="K673" s="184">
        <v>0.46</v>
      </c>
      <c r="L673" s="184">
        <v>0.41</v>
      </c>
      <c r="M673" s="184">
        <v>0.57999999999999996</v>
      </c>
      <c r="N673" s="184">
        <v>0.55000000000000004</v>
      </c>
      <c r="O673" s="184">
        <v>0.64</v>
      </c>
      <c r="P673" s="184">
        <v>0.57999999999999996</v>
      </c>
    </row>
    <row r="674" spans="11:16" x14ac:dyDescent="0.25">
      <c r="K674" s="184">
        <v>0.46</v>
      </c>
      <c r="L674" s="184">
        <v>0.41</v>
      </c>
      <c r="M674" s="184">
        <v>0.57999999999999996</v>
      </c>
      <c r="N674" s="184">
        <v>0.55000000000000004</v>
      </c>
      <c r="O674" s="184">
        <v>0.64</v>
      </c>
      <c r="P674" s="184">
        <v>0.57999999999999996</v>
      </c>
    </row>
  </sheetData>
  <sheetProtection password="CCE4" sheet="1"/>
  <mergeCells count="1">
    <mergeCell ref="B1:I1"/>
  </mergeCells>
  <conditionalFormatting sqref="I5:I31">
    <cfRule type="dataBar" priority="26">
      <dataBar>
        <cfvo type="min"/>
        <cfvo type="max"/>
        <color rgb="FF638EC6"/>
      </dataBar>
    </cfRule>
  </conditionalFormatting>
  <conditionalFormatting sqref="F6:F100">
    <cfRule type="dataBar" priority="3">
      <dataBar>
        <cfvo type="min"/>
        <cfvo type="max"/>
        <color rgb="FF638EC6"/>
      </dataBar>
    </cfRule>
  </conditionalFormatting>
  <conditionalFormatting sqref="B7:F7 H7">
    <cfRule type="cellIs" dxfId="26" priority="24" stopIfTrue="1" operator="greaterThan">
      <formula>0</formula>
    </cfRule>
  </conditionalFormatting>
  <conditionalFormatting sqref="F7:F10 B8:F100 H8:H100">
    <cfRule type="cellIs" dxfId="25" priority="23" stopIfTrue="1" operator="greaterThan">
      <formula>0</formula>
    </cfRule>
  </conditionalFormatting>
  <conditionalFormatting sqref="F7:F10">
    <cfRule type="dataBar" priority="22">
      <dataBar>
        <cfvo type="min"/>
        <cfvo type="max"/>
        <color rgb="FF638EC6"/>
      </dataBar>
    </cfRule>
  </conditionalFormatting>
  <conditionalFormatting sqref="Q5">
    <cfRule type="dataBar" priority="21">
      <dataBar>
        <cfvo type="min"/>
        <cfvo type="max"/>
        <color rgb="FF638EC6"/>
      </dataBar>
    </cfRule>
  </conditionalFormatting>
  <conditionalFormatting sqref="R5">
    <cfRule type="dataBar" priority="20">
      <dataBar>
        <cfvo type="min"/>
        <cfvo type="max"/>
        <color rgb="FF638EC6"/>
      </dataBar>
    </cfRule>
  </conditionalFormatting>
  <conditionalFormatting sqref="G5">
    <cfRule type="cellIs" dxfId="24" priority="19" stopIfTrue="1" operator="lessThan">
      <formula>$H$5</formula>
    </cfRule>
  </conditionalFormatting>
  <conditionalFormatting sqref="B5:F100 H5:H100 G5">
    <cfRule type="cellIs" dxfId="23" priority="14" stopIfTrue="1" operator="greaterThan">
      <formula>0</formula>
    </cfRule>
  </conditionalFormatting>
  <conditionalFormatting sqref="F6">
    <cfRule type="cellIs" dxfId="22" priority="13" stopIfTrue="1" operator="greaterThan">
      <formula>0</formula>
    </cfRule>
  </conditionalFormatting>
  <conditionalFormatting sqref="F6">
    <cfRule type="cellIs" dxfId="21" priority="12" stopIfTrue="1" operator="greaterThan">
      <formula>0</formula>
    </cfRule>
  </conditionalFormatting>
  <conditionalFormatting sqref="F6">
    <cfRule type="dataBar" priority="4">
      <dataBar>
        <cfvo type="min"/>
        <cfvo type="max"/>
        <color rgb="FF638EC6"/>
      </dataBar>
    </cfRule>
  </conditionalFormatting>
  <conditionalFormatting sqref="H5:H100 G5">
    <cfRule type="cellIs" dxfId="20" priority="9" stopIfTrue="1" operator="notEqual">
      <formula>0</formula>
    </cfRule>
  </conditionalFormatting>
  <conditionalFormatting sqref="F7:F100">
    <cfRule type="cellIs" dxfId="19" priority="8" stopIfTrue="1" operator="greaterThan">
      <formula>0</formula>
    </cfRule>
  </conditionalFormatting>
  <conditionalFormatting sqref="F7:F100">
    <cfRule type="cellIs" dxfId="18" priority="7" stopIfTrue="1" operator="greaterThan">
      <formula>0</formula>
    </cfRule>
  </conditionalFormatting>
  <conditionalFormatting sqref="F7:F100">
    <cfRule type="dataBar" priority="6">
      <dataBar>
        <cfvo type="min"/>
        <cfvo type="max"/>
        <color rgb="FF638EC6"/>
      </dataBar>
    </cfRule>
  </conditionalFormatting>
  <conditionalFormatting sqref="G6:G100">
    <cfRule type="cellIs" dxfId="17" priority="1" stopIfTrue="1" operator="greaterThan">
      <formula>0</formula>
    </cfRule>
  </conditionalFormatting>
  <pageMargins left="0.7" right="0.7" top="0.78740157499999996" bottom="0.78740157499999996" header="0.3" footer="0.3"/>
  <pageSetup paperSize="9" orientation="portrait" horizontalDpi="1200" verticalDpi="1200" r:id="rId1"/>
  <ignoredErrors>
    <ignoredError sqref="G5:H5" evalError="1"/>
  </ignoredError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showRowColHeaders="0" workbookViewId="0">
      <pane ySplit="1" topLeftCell="A2" activePane="bottomLeft" state="frozen"/>
      <selection pane="bottomLeft" activeCell="A2" sqref="A2"/>
    </sheetView>
  </sheetViews>
  <sheetFormatPr baseColWidth="10" defaultRowHeight="15" x14ac:dyDescent="0.25"/>
  <cols>
    <col min="1" max="1" width="4.7109375" style="91" customWidth="1"/>
    <col min="2" max="2" width="32.28515625" style="50" customWidth="1"/>
    <col min="3" max="3" width="24.85546875" style="50" customWidth="1"/>
    <col min="4" max="4" width="39.140625" style="50" customWidth="1"/>
    <col min="5" max="5" width="20.7109375" style="50" customWidth="1"/>
    <col min="6" max="16384" width="11.42578125" style="50"/>
  </cols>
  <sheetData>
    <row r="1" spans="1:5" s="40" customFormat="1" ht="30" customHeight="1" x14ac:dyDescent="0.2">
      <c r="A1" s="92"/>
      <c r="B1" s="197" t="s">
        <v>76</v>
      </c>
      <c r="C1" s="197"/>
      <c r="D1" s="197"/>
    </row>
    <row r="2" spans="1:5" s="40" customFormat="1" ht="6" customHeight="1" x14ac:dyDescent="0.2">
      <c r="A2" s="89"/>
      <c r="D2" s="42"/>
    </row>
    <row r="3" spans="1:5" s="40" customFormat="1" ht="14.25" customHeight="1" x14ac:dyDescent="0.2">
      <c r="A3" s="89"/>
      <c r="B3" s="119" t="s">
        <v>78</v>
      </c>
      <c r="C3" s="119" t="s">
        <v>79</v>
      </c>
      <c r="D3" s="130" t="s">
        <v>80</v>
      </c>
    </row>
    <row r="4" spans="1:5" s="43" customFormat="1" ht="72" customHeight="1" x14ac:dyDescent="0.25">
      <c r="B4" s="131" t="s">
        <v>77</v>
      </c>
      <c r="C4" s="56" t="s">
        <v>213</v>
      </c>
      <c r="D4" s="102" t="s">
        <v>214</v>
      </c>
      <c r="E4" s="132"/>
    </row>
    <row r="5" spans="1:5" s="40" customFormat="1" ht="14.25" x14ac:dyDescent="0.2">
      <c r="A5" s="90">
        <v>5</v>
      </c>
      <c r="B5" s="139"/>
      <c r="C5" s="65"/>
      <c r="D5" s="66"/>
      <c r="E5" s="132"/>
    </row>
    <row r="6" spans="1:5" s="40" customFormat="1" ht="14.25" x14ac:dyDescent="0.2">
      <c r="A6" s="90">
        <v>6</v>
      </c>
      <c r="B6" s="185">
        <f>('1.1.2'!F5+'1.1.2'!G5)/'1.1.1'!C12</f>
        <v>0.9</v>
      </c>
      <c r="C6" s="127">
        <f>'1.1.1'!C13</f>
        <v>50000</v>
      </c>
      <c r="D6" s="66">
        <f>B6*C6</f>
        <v>45000</v>
      </c>
    </row>
    <row r="7" spans="1:5" s="40" customFormat="1" ht="14.25" x14ac:dyDescent="0.2">
      <c r="A7" s="90"/>
      <c r="B7" s="136"/>
      <c r="C7" s="137"/>
      <c r="D7" s="138"/>
    </row>
    <row r="8" spans="1:5" s="40" customFormat="1" ht="14.25" x14ac:dyDescent="0.2">
      <c r="A8" s="90" t="s">
        <v>30</v>
      </c>
      <c r="B8" s="136"/>
      <c r="C8" s="137"/>
      <c r="D8" s="138"/>
    </row>
    <row r="9" spans="1:5" s="40" customFormat="1" ht="14.25" x14ac:dyDescent="0.2">
      <c r="A9" s="90"/>
      <c r="B9" s="136"/>
      <c r="C9" s="137"/>
      <c r="D9" s="138"/>
    </row>
    <row r="10" spans="1:5" s="40" customFormat="1" ht="14.25" x14ac:dyDescent="0.2">
      <c r="A10" s="90"/>
      <c r="B10" s="136"/>
      <c r="C10" s="137"/>
      <c r="D10" s="138"/>
    </row>
    <row r="11" spans="1:5" s="40" customFormat="1" ht="14.25" x14ac:dyDescent="0.2">
      <c r="A11" s="90"/>
      <c r="B11" s="136"/>
      <c r="C11" s="137"/>
      <c r="D11" s="138"/>
    </row>
    <row r="12" spans="1:5" s="40" customFormat="1" ht="14.25" x14ac:dyDescent="0.2">
      <c r="A12" s="90"/>
      <c r="B12" s="136"/>
      <c r="C12" s="137"/>
      <c r="D12" s="138"/>
    </row>
    <row r="13" spans="1:5" s="40" customFormat="1" ht="14.25" x14ac:dyDescent="0.2">
      <c r="A13" s="90"/>
      <c r="B13" s="136"/>
      <c r="C13" s="137"/>
      <c r="D13" s="138"/>
    </row>
    <row r="14" spans="1:5" s="40" customFormat="1" ht="14.25" x14ac:dyDescent="0.2">
      <c r="A14" s="90"/>
      <c r="B14" s="136"/>
      <c r="C14" s="137"/>
      <c r="D14" s="138"/>
    </row>
    <row r="15" spans="1:5" s="40" customFormat="1" ht="14.25" x14ac:dyDescent="0.2">
      <c r="A15" s="90"/>
      <c r="B15" s="136"/>
      <c r="C15" s="137"/>
      <c r="D15" s="138"/>
    </row>
    <row r="16" spans="1:5" s="40" customFormat="1" ht="14.25" x14ac:dyDescent="0.2">
      <c r="A16" s="90"/>
      <c r="B16" s="136"/>
      <c r="C16" s="137"/>
      <c r="D16" s="138"/>
    </row>
    <row r="17" spans="1:4" s="40" customFormat="1" ht="14.25" x14ac:dyDescent="0.2">
      <c r="A17" s="90"/>
      <c r="B17" s="136"/>
      <c r="C17" s="137"/>
      <c r="D17" s="138"/>
    </row>
    <row r="18" spans="1:4" s="40" customFormat="1" ht="14.25" x14ac:dyDescent="0.2">
      <c r="A18" s="90"/>
      <c r="B18" s="136"/>
      <c r="C18" s="137"/>
      <c r="D18" s="138"/>
    </row>
    <row r="19" spans="1:4" s="40" customFormat="1" ht="14.25" x14ac:dyDescent="0.2">
      <c r="A19" s="90"/>
      <c r="B19" s="136"/>
      <c r="C19" s="137"/>
      <c r="D19" s="138"/>
    </row>
    <row r="20" spans="1:4" s="40" customFormat="1" ht="14.25" x14ac:dyDescent="0.2">
      <c r="A20" s="90"/>
      <c r="B20" s="136"/>
      <c r="C20" s="137"/>
      <c r="D20" s="138"/>
    </row>
    <row r="21" spans="1:4" s="40" customFormat="1" ht="14.25" x14ac:dyDescent="0.2">
      <c r="A21" s="90"/>
      <c r="B21" s="136"/>
      <c r="C21" s="137"/>
      <c r="D21" s="138"/>
    </row>
    <row r="22" spans="1:4" s="40" customFormat="1" ht="14.25" x14ac:dyDescent="0.2">
      <c r="A22" s="90"/>
      <c r="B22" s="136"/>
      <c r="C22" s="137"/>
      <c r="D22" s="138"/>
    </row>
    <row r="23" spans="1:4" s="40" customFormat="1" ht="14.25" x14ac:dyDescent="0.2">
      <c r="A23" s="90"/>
      <c r="B23" s="136"/>
      <c r="C23" s="137"/>
      <c r="D23" s="138"/>
    </row>
    <row r="24" spans="1:4" s="40" customFormat="1" ht="14.25" x14ac:dyDescent="0.2">
      <c r="A24" s="90"/>
      <c r="B24" s="136"/>
      <c r="C24" s="137"/>
      <c r="D24" s="138"/>
    </row>
    <row r="25" spans="1:4" s="40" customFormat="1" ht="14.25" x14ac:dyDescent="0.2">
      <c r="A25" s="90"/>
      <c r="B25" s="136"/>
      <c r="C25" s="137"/>
      <c r="D25" s="138"/>
    </row>
    <row r="26" spans="1:4" s="40" customFormat="1" ht="14.25" x14ac:dyDescent="0.2">
      <c r="A26" s="90"/>
      <c r="B26" s="136"/>
      <c r="C26" s="137"/>
      <c r="D26" s="138"/>
    </row>
    <row r="27" spans="1:4" s="40" customFormat="1" ht="14.25" x14ac:dyDescent="0.2">
      <c r="A27" s="90"/>
      <c r="B27" s="136"/>
      <c r="C27" s="137"/>
      <c r="D27" s="138"/>
    </row>
    <row r="28" spans="1:4" s="40" customFormat="1" ht="14.25" x14ac:dyDescent="0.2">
      <c r="A28" s="90"/>
      <c r="B28" s="136"/>
      <c r="C28" s="137"/>
      <c r="D28" s="138"/>
    </row>
    <row r="29" spans="1:4" s="40" customFormat="1" ht="14.25" x14ac:dyDescent="0.2">
      <c r="A29" s="90"/>
      <c r="B29" s="136"/>
      <c r="C29" s="137"/>
      <c r="D29" s="138"/>
    </row>
    <row r="30" spans="1:4" s="40" customFormat="1" ht="14.25" x14ac:dyDescent="0.2">
      <c r="A30" s="90"/>
      <c r="B30" s="136"/>
      <c r="C30" s="137"/>
      <c r="D30" s="138"/>
    </row>
    <row r="31" spans="1:4" s="40" customFormat="1" ht="14.25" x14ac:dyDescent="0.2">
      <c r="A31" s="90"/>
      <c r="B31" s="136"/>
      <c r="C31" s="137"/>
      <c r="D31" s="138"/>
    </row>
  </sheetData>
  <sheetProtection password="CCE4" sheet="1"/>
  <mergeCells count="1">
    <mergeCell ref="B1:D1"/>
  </mergeCells>
  <conditionalFormatting sqref="D6">
    <cfRule type="cellIs" dxfId="16" priority="6" stopIfTrue="1" operator="greaterThan">
      <formula>0</formula>
    </cfRule>
  </conditionalFormatting>
  <conditionalFormatting sqref="C5:D6 B5">
    <cfRule type="cellIs" dxfId="15" priority="5" stopIfTrue="1" operator="greaterThan">
      <formula>0</formula>
    </cfRule>
  </conditionalFormatting>
  <conditionalFormatting sqref="B6">
    <cfRule type="cellIs" dxfId="14" priority="1" stopIfTrue="1" operator="greaterThan">
      <formula>0</formula>
    </cfRule>
  </conditionalFormatting>
  <pageMargins left="0.7" right="0.7" top="0.78740157499999996" bottom="0.78740157499999996" header="0.3" footer="0.3"/>
  <pageSetup paperSize="9" orientation="portrait" horizontalDpi="1200" verticalDpi="1200" r:id="rId1"/>
  <ignoredErrors>
    <ignoredError sqref="D6" evalError="1"/>
  </ignoredErrors>
  <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C100"/>
  <sheetViews>
    <sheetView showGridLines="0" showRowColHeaders="0" zoomScaleNormal="100" workbookViewId="0">
      <pane ySplit="1" topLeftCell="A2" activePane="bottomLeft" state="frozen"/>
      <selection pane="bottomLeft" activeCell="A2" sqref="A2"/>
    </sheetView>
  </sheetViews>
  <sheetFormatPr baseColWidth="10" defaultRowHeight="15" x14ac:dyDescent="0.25"/>
  <cols>
    <col min="1" max="1" width="4.7109375" style="91" customWidth="1"/>
    <col min="2" max="2" width="19.28515625" style="50" customWidth="1"/>
    <col min="3" max="3" width="13.7109375" style="50" customWidth="1"/>
    <col min="4" max="4" width="13.28515625" style="50" customWidth="1"/>
    <col min="5" max="5" width="11.28515625" style="50" customWidth="1"/>
    <col min="6" max="6" width="13.28515625" style="50" customWidth="1"/>
    <col min="7" max="7" width="17" style="50" customWidth="1"/>
    <col min="8" max="8" width="16.28515625" style="50" customWidth="1"/>
    <col min="9" max="9" width="19.85546875" style="50" customWidth="1"/>
    <col min="10" max="10" width="20" style="50" customWidth="1"/>
    <col min="11" max="11" width="13.85546875" style="50" customWidth="1"/>
    <col min="12" max="12" width="10.28515625" style="50" customWidth="1"/>
    <col min="13" max="13" width="14.42578125" style="50" customWidth="1"/>
    <col min="14" max="14" width="12.28515625" style="50" customWidth="1"/>
    <col min="15" max="15" width="11.7109375" style="50" customWidth="1"/>
    <col min="16" max="16" width="22.28515625" style="50" customWidth="1"/>
    <col min="17" max="17" width="20.7109375" style="50" customWidth="1"/>
    <col min="18" max="18" width="0" style="50" hidden="1" customWidth="1"/>
    <col min="19" max="19" width="15.5703125" style="50" hidden="1" customWidth="1"/>
    <col min="20" max="34" width="0" style="50" hidden="1" customWidth="1"/>
    <col min="35" max="44" width="2.140625" style="50" hidden="1" customWidth="1"/>
    <col min="45" max="65" width="3.28515625" style="50" hidden="1" customWidth="1"/>
    <col min="66" max="66" width="0" style="50" hidden="1" customWidth="1"/>
    <col min="67" max="97" width="5" style="50" hidden="1" customWidth="1"/>
    <col min="98" max="98" width="8" style="50" hidden="1" customWidth="1"/>
    <col min="99" max="128" width="7.85546875" style="50" hidden="1" customWidth="1"/>
    <col min="129" max="129" width="17.140625" style="50" hidden="1" customWidth="1"/>
    <col min="130" max="139" width="8" style="50" hidden="1" customWidth="1"/>
    <col min="140" max="147" width="7.85546875" style="50" hidden="1" customWidth="1"/>
    <col min="148" max="159" width="8.42578125" style="50" hidden="1" customWidth="1"/>
    <col min="160" max="16384" width="11.42578125" style="50"/>
  </cols>
  <sheetData>
    <row r="1" spans="1:159" s="40" customFormat="1" ht="30" customHeight="1" x14ac:dyDescent="0.2">
      <c r="A1" s="92"/>
      <c r="B1" s="197" t="s">
        <v>123</v>
      </c>
      <c r="C1" s="197"/>
      <c r="D1" s="197"/>
      <c r="E1" s="197"/>
      <c r="F1" s="197"/>
      <c r="G1" s="197"/>
      <c r="H1" s="197"/>
      <c r="I1" s="197"/>
      <c r="J1" s="197"/>
      <c r="K1" s="197"/>
      <c r="L1" s="197"/>
      <c r="M1" s="197"/>
      <c r="N1" s="197"/>
      <c r="O1" s="197"/>
      <c r="P1" s="197"/>
    </row>
    <row r="2" spans="1:159" s="40" customFormat="1" ht="6" customHeight="1" x14ac:dyDescent="0.2">
      <c r="A2" s="89"/>
      <c r="P2" s="42"/>
    </row>
    <row r="3" spans="1:159" s="40" customFormat="1" ht="14.25" customHeight="1" x14ac:dyDescent="0.2">
      <c r="A3" s="89"/>
      <c r="B3" s="119" t="s">
        <v>78</v>
      </c>
      <c r="C3" s="119" t="s">
        <v>79</v>
      </c>
      <c r="D3" s="119" t="s">
        <v>80</v>
      </c>
      <c r="E3" s="119" t="s">
        <v>81</v>
      </c>
      <c r="F3" s="119" t="s">
        <v>82</v>
      </c>
      <c r="G3" s="119" t="s">
        <v>83</v>
      </c>
      <c r="H3" s="119" t="s">
        <v>85</v>
      </c>
      <c r="I3" s="119" t="s">
        <v>86</v>
      </c>
      <c r="J3" s="119" t="s">
        <v>96</v>
      </c>
      <c r="K3" s="119" t="s">
        <v>97</v>
      </c>
      <c r="L3" s="119" t="s">
        <v>98</v>
      </c>
      <c r="M3" s="119" t="s">
        <v>99</v>
      </c>
      <c r="N3" s="119" t="s">
        <v>100</v>
      </c>
      <c r="O3" s="119" t="s">
        <v>101</v>
      </c>
      <c r="P3" s="130" t="s">
        <v>105</v>
      </c>
      <c r="R3" s="101"/>
      <c r="S3" s="101"/>
      <c r="T3" s="101"/>
      <c r="U3" s="101"/>
      <c r="V3" s="101"/>
      <c r="W3" s="101"/>
      <c r="X3" s="101"/>
      <c r="Y3" s="101"/>
      <c r="Z3" s="101"/>
      <c r="AA3" s="101"/>
      <c r="AB3" s="101"/>
      <c r="AC3" s="101"/>
      <c r="AD3" s="101"/>
      <c r="AE3" s="101"/>
      <c r="AF3" s="101"/>
      <c r="AG3" s="101"/>
      <c r="AI3" s="101"/>
      <c r="AJ3" s="101"/>
      <c r="AK3" s="101"/>
      <c r="AL3" s="101"/>
      <c r="AM3" s="101"/>
      <c r="AN3" s="101"/>
      <c r="AO3" s="101"/>
      <c r="AP3" s="101"/>
      <c r="AQ3" s="101"/>
      <c r="AR3" s="101"/>
      <c r="AS3" s="101"/>
      <c r="AT3" s="101"/>
      <c r="AU3" s="101"/>
      <c r="AV3" s="101"/>
      <c r="AW3" s="101"/>
      <c r="AX3" s="101"/>
      <c r="AY3" s="101"/>
      <c r="AZ3" s="101"/>
      <c r="BA3" s="101"/>
      <c r="BB3" s="101"/>
      <c r="BC3" s="101"/>
      <c r="BD3" s="101"/>
      <c r="BE3" s="101"/>
      <c r="BF3" s="101"/>
      <c r="BG3" s="101"/>
      <c r="BH3" s="101"/>
      <c r="BI3" s="101"/>
      <c r="BJ3" s="101"/>
      <c r="BK3" s="101"/>
      <c r="BL3" s="101"/>
      <c r="BM3" s="101"/>
      <c r="BN3" s="101"/>
      <c r="BO3" s="101"/>
      <c r="BP3" s="101"/>
      <c r="BQ3" s="101"/>
      <c r="BR3" s="101"/>
      <c r="BS3" s="101"/>
      <c r="BT3" s="101"/>
      <c r="BU3" s="101"/>
      <c r="BV3" s="101"/>
      <c r="BW3" s="101"/>
      <c r="BX3" s="101"/>
      <c r="BY3" s="101"/>
      <c r="BZ3" s="101"/>
      <c r="CA3" s="101"/>
      <c r="CB3" s="101"/>
      <c r="CC3" s="101"/>
      <c r="CD3" s="101"/>
      <c r="CE3" s="101"/>
      <c r="CF3" s="101"/>
      <c r="CG3" s="101"/>
      <c r="CH3" s="101"/>
      <c r="CI3" s="101"/>
      <c r="CJ3" s="101"/>
      <c r="CK3" s="101"/>
      <c r="CL3" s="101"/>
      <c r="CM3" s="101"/>
      <c r="CN3" s="101"/>
      <c r="CO3" s="101"/>
      <c r="CP3" s="101"/>
      <c r="CQ3" s="101"/>
      <c r="CR3" s="101"/>
      <c r="CS3" s="101"/>
      <c r="CT3" s="101"/>
      <c r="CU3" s="101"/>
      <c r="CV3" s="101"/>
      <c r="CW3" s="101"/>
      <c r="CX3" s="101"/>
      <c r="CY3" s="101"/>
      <c r="CZ3" s="101"/>
      <c r="DA3" s="101"/>
      <c r="DB3" s="101"/>
      <c r="DC3" s="101"/>
      <c r="DD3" s="101"/>
      <c r="DE3" s="101"/>
      <c r="DF3" s="101"/>
      <c r="DG3" s="101"/>
      <c r="DH3" s="101"/>
      <c r="DI3" s="101"/>
      <c r="DJ3" s="101"/>
      <c r="DK3" s="101"/>
      <c r="DL3" s="101"/>
      <c r="DM3" s="101"/>
      <c r="DN3" s="101"/>
      <c r="DO3" s="101"/>
      <c r="DP3" s="101"/>
      <c r="DQ3" s="101"/>
      <c r="DR3" s="101"/>
      <c r="DS3" s="101"/>
      <c r="DT3" s="101"/>
      <c r="DU3" s="101"/>
      <c r="DV3" s="101"/>
      <c r="DW3" s="101"/>
      <c r="DX3" s="101"/>
      <c r="DY3" s="101"/>
      <c r="DZ3" s="101"/>
      <c r="EA3" s="101"/>
      <c r="EB3" s="101"/>
      <c r="EC3" s="101"/>
      <c r="ED3" s="101"/>
      <c r="EE3" s="101"/>
      <c r="EF3" s="101"/>
      <c r="EG3" s="101"/>
      <c r="EH3" s="101"/>
      <c r="EI3" s="101"/>
      <c r="EJ3" s="101"/>
      <c r="EK3" s="101"/>
      <c r="EL3" s="101"/>
      <c r="EM3" s="101"/>
      <c r="EN3" s="101"/>
      <c r="EO3" s="101"/>
      <c r="EP3" s="101"/>
      <c r="EQ3" s="101"/>
      <c r="ER3" s="101"/>
      <c r="ES3" s="101"/>
      <c r="ET3" s="101"/>
      <c r="EU3" s="101"/>
      <c r="EV3" s="101"/>
      <c r="EW3" s="101"/>
      <c r="EX3" s="101"/>
      <c r="EY3" s="101"/>
      <c r="EZ3" s="101"/>
      <c r="FA3" s="101"/>
      <c r="FB3" s="101"/>
      <c r="FC3" s="101"/>
    </row>
    <row r="4" spans="1:159" s="43" customFormat="1" ht="101.25" customHeight="1" x14ac:dyDescent="0.25">
      <c r="B4" s="48" t="s">
        <v>124</v>
      </c>
      <c r="C4" s="56" t="s">
        <v>126</v>
      </c>
      <c r="D4" s="56" t="s">
        <v>125</v>
      </c>
      <c r="E4" s="56" t="s">
        <v>127</v>
      </c>
      <c r="F4" s="56" t="s">
        <v>128</v>
      </c>
      <c r="G4" s="56" t="s">
        <v>129</v>
      </c>
      <c r="H4" s="56" t="s">
        <v>152</v>
      </c>
      <c r="I4" s="56" t="s">
        <v>153</v>
      </c>
      <c r="J4" s="56" t="s">
        <v>150</v>
      </c>
      <c r="K4" s="56" t="s">
        <v>130</v>
      </c>
      <c r="L4" s="56" t="s">
        <v>164</v>
      </c>
      <c r="M4" s="56" t="s">
        <v>131</v>
      </c>
      <c r="N4" s="56" t="s">
        <v>151</v>
      </c>
      <c r="O4" s="56" t="s">
        <v>132</v>
      </c>
      <c r="P4" s="102" t="s">
        <v>133</v>
      </c>
      <c r="Q4" s="132"/>
      <c r="R4" s="140" t="s">
        <v>134</v>
      </c>
      <c r="S4" s="140" t="s">
        <v>136</v>
      </c>
      <c r="T4" s="140" t="s">
        <v>135</v>
      </c>
      <c r="U4" s="140" t="s">
        <v>137</v>
      </c>
      <c r="V4" s="140" t="s">
        <v>138</v>
      </c>
      <c r="W4" s="140" t="s">
        <v>139</v>
      </c>
      <c r="X4" s="140" t="s">
        <v>140</v>
      </c>
      <c r="Y4" s="140" t="s">
        <v>141</v>
      </c>
      <c r="Z4" s="140" t="s">
        <v>142</v>
      </c>
      <c r="AA4" s="140" t="s">
        <v>143</v>
      </c>
      <c r="AB4" s="140" t="s">
        <v>144</v>
      </c>
      <c r="AC4" s="140" t="s">
        <v>145</v>
      </c>
      <c r="AD4" s="140" t="s">
        <v>146</v>
      </c>
      <c r="AE4" s="140" t="s">
        <v>147</v>
      </c>
      <c r="AF4" s="140" t="s">
        <v>148</v>
      </c>
      <c r="AG4" s="140" t="s">
        <v>149</v>
      </c>
      <c r="AH4" s="141"/>
      <c r="AI4" s="141"/>
      <c r="AJ4" s="141"/>
      <c r="BN4" s="141" t="s">
        <v>155</v>
      </c>
      <c r="CT4" s="43" t="s">
        <v>157</v>
      </c>
      <c r="DY4" s="43" t="s">
        <v>158</v>
      </c>
    </row>
    <row r="5" spans="1:159" s="40" customFormat="1" ht="14.25" x14ac:dyDescent="0.2">
      <c r="A5" s="90">
        <v>5</v>
      </c>
      <c r="B5" s="133"/>
      <c r="C5" s="134"/>
      <c r="D5" s="134"/>
      <c r="E5" s="134"/>
      <c r="F5" s="134"/>
      <c r="G5" s="134"/>
      <c r="H5" s="134"/>
      <c r="I5" s="134"/>
      <c r="J5" s="134"/>
      <c r="K5" s="134"/>
      <c r="L5" s="134"/>
      <c r="M5" s="134"/>
      <c r="N5" s="134"/>
      <c r="O5" s="134"/>
      <c r="P5" s="135"/>
      <c r="Q5" s="132"/>
      <c r="R5" s="103"/>
      <c r="S5" s="103"/>
      <c r="T5" s="103"/>
      <c r="U5" s="103"/>
      <c r="V5" s="103"/>
      <c r="W5" s="103"/>
      <c r="X5" s="103"/>
      <c r="Y5" s="103"/>
      <c r="Z5" s="103"/>
      <c r="AA5" s="103"/>
      <c r="AB5" s="103"/>
      <c r="AC5" s="103"/>
      <c r="AD5" s="103"/>
      <c r="AE5" s="103"/>
      <c r="AF5" s="103"/>
      <c r="AG5" s="103"/>
      <c r="AI5" s="206" t="s">
        <v>154</v>
      </c>
      <c r="AJ5" s="206"/>
      <c r="AK5" s="206"/>
      <c r="AL5" s="206"/>
      <c r="AM5" s="206"/>
      <c r="AN5" s="206"/>
      <c r="AO5" s="206"/>
      <c r="AP5" s="206"/>
      <c r="AQ5" s="206"/>
      <c r="AR5" s="206"/>
      <c r="AS5" s="206"/>
      <c r="AT5" s="206"/>
      <c r="AU5" s="206"/>
      <c r="AV5" s="206"/>
      <c r="AW5" s="206"/>
      <c r="AX5" s="206"/>
      <c r="AY5" s="206"/>
      <c r="AZ5" s="206"/>
      <c r="BA5" s="206"/>
      <c r="BB5" s="206"/>
      <c r="BC5" s="206"/>
      <c r="BD5" s="206"/>
      <c r="BE5" s="206"/>
      <c r="BF5" s="206"/>
      <c r="BG5" s="206"/>
      <c r="BH5" s="206"/>
      <c r="BI5" s="206"/>
      <c r="BJ5" s="206"/>
      <c r="BK5" s="206"/>
      <c r="BL5" s="206"/>
      <c r="BM5" s="206"/>
      <c r="BO5" s="206" t="s">
        <v>156</v>
      </c>
      <c r="BP5" s="206"/>
      <c r="BQ5" s="206"/>
      <c r="BR5" s="206"/>
      <c r="BS5" s="206"/>
      <c r="BT5" s="206"/>
      <c r="BU5" s="206"/>
      <c r="BV5" s="206"/>
      <c r="BW5" s="206"/>
      <c r="BX5" s="206"/>
      <c r="BY5" s="206"/>
      <c r="BZ5" s="206"/>
      <c r="CA5" s="206"/>
      <c r="CB5" s="206"/>
      <c r="CC5" s="206"/>
      <c r="CD5" s="206"/>
      <c r="CE5" s="206"/>
      <c r="CF5" s="206"/>
      <c r="CG5" s="206"/>
      <c r="CH5" s="206"/>
      <c r="CI5" s="206"/>
      <c r="CJ5" s="206"/>
      <c r="CK5" s="206"/>
      <c r="CL5" s="206"/>
      <c r="CM5" s="206"/>
      <c r="CN5" s="206"/>
      <c r="CO5" s="206"/>
      <c r="CP5" s="206"/>
      <c r="CQ5" s="206"/>
      <c r="CR5" s="206"/>
      <c r="CS5" s="206"/>
      <c r="CT5" s="40">
        <v>0</v>
      </c>
      <c r="CU5" s="40">
        <v>1</v>
      </c>
      <c r="CV5" s="40">
        <v>2</v>
      </c>
      <c r="CW5" s="40">
        <v>3</v>
      </c>
      <c r="CX5" s="40">
        <v>4</v>
      </c>
      <c r="CY5" s="40">
        <v>5</v>
      </c>
      <c r="CZ5" s="40">
        <v>6</v>
      </c>
      <c r="DA5" s="40">
        <v>7</v>
      </c>
      <c r="DB5" s="40">
        <v>8</v>
      </c>
      <c r="DC5" s="40">
        <v>9</v>
      </c>
      <c r="DD5" s="40">
        <v>10</v>
      </c>
      <c r="DE5" s="40">
        <v>11</v>
      </c>
      <c r="DF5" s="40">
        <v>12</v>
      </c>
      <c r="DG5" s="40">
        <v>13</v>
      </c>
      <c r="DH5" s="40">
        <v>14</v>
      </c>
      <c r="DI5" s="40">
        <v>15</v>
      </c>
      <c r="DJ5" s="40">
        <v>16</v>
      </c>
      <c r="DK5" s="40">
        <v>17</v>
      </c>
      <c r="DL5" s="40">
        <v>18</v>
      </c>
      <c r="DM5" s="40">
        <v>19</v>
      </c>
      <c r="DN5" s="40">
        <v>20</v>
      </c>
      <c r="DO5" s="40">
        <v>21</v>
      </c>
      <c r="DP5" s="40">
        <v>22</v>
      </c>
      <c r="DQ5" s="40">
        <v>23</v>
      </c>
      <c r="DR5" s="40">
        <v>24</v>
      </c>
      <c r="DS5" s="40">
        <v>25</v>
      </c>
      <c r="DT5" s="40">
        <v>26</v>
      </c>
      <c r="DU5" s="40">
        <v>27</v>
      </c>
      <c r="DV5" s="40">
        <v>28</v>
      </c>
      <c r="DW5" s="40">
        <v>29</v>
      </c>
      <c r="DX5" s="40">
        <v>30</v>
      </c>
      <c r="DY5" s="40">
        <v>0</v>
      </c>
      <c r="DZ5" s="40">
        <v>1</v>
      </c>
      <c r="EA5" s="40">
        <v>2</v>
      </c>
      <c r="EB5" s="40">
        <v>3</v>
      </c>
      <c r="EC5" s="40">
        <v>4</v>
      </c>
      <c r="ED5" s="40">
        <v>5</v>
      </c>
      <c r="EE5" s="40">
        <v>6</v>
      </c>
      <c r="EF5" s="40">
        <v>7</v>
      </c>
      <c r="EG5" s="40">
        <v>8</v>
      </c>
      <c r="EH5" s="40">
        <v>9</v>
      </c>
      <c r="EI5" s="40">
        <v>10</v>
      </c>
      <c r="EJ5" s="40">
        <v>11</v>
      </c>
      <c r="EK5" s="40">
        <v>12</v>
      </c>
      <c r="EL5" s="40">
        <v>13</v>
      </c>
      <c r="EM5" s="40">
        <v>14</v>
      </c>
      <c r="EN5" s="40">
        <v>15</v>
      </c>
      <c r="EO5" s="40">
        <v>16</v>
      </c>
      <c r="EP5" s="40">
        <v>17</v>
      </c>
      <c r="EQ5" s="40">
        <v>18</v>
      </c>
      <c r="ER5" s="40">
        <v>19</v>
      </c>
      <c r="ES5" s="40">
        <v>20</v>
      </c>
      <c r="ET5" s="40">
        <v>21</v>
      </c>
      <c r="EU5" s="40">
        <v>22</v>
      </c>
      <c r="EV5" s="40">
        <v>23</v>
      </c>
      <c r="EW5" s="40">
        <v>24</v>
      </c>
      <c r="EX5" s="40">
        <v>25</v>
      </c>
      <c r="EY5" s="40">
        <v>26</v>
      </c>
      <c r="EZ5" s="40">
        <v>27</v>
      </c>
      <c r="FA5" s="40">
        <v>28</v>
      </c>
      <c r="FB5" s="40">
        <v>29</v>
      </c>
      <c r="FC5" s="40">
        <v>30</v>
      </c>
    </row>
    <row r="6" spans="1:159" s="40" customFormat="1" ht="14.25" x14ac:dyDescent="0.2">
      <c r="A6" s="90">
        <v>6</v>
      </c>
      <c r="B6" s="150" t="s">
        <v>240</v>
      </c>
      <c r="C6" s="151">
        <v>25</v>
      </c>
      <c r="D6" s="151">
        <v>200</v>
      </c>
      <c r="E6" s="151">
        <v>3000</v>
      </c>
      <c r="F6" s="151">
        <v>200</v>
      </c>
      <c r="G6" s="151">
        <v>0</v>
      </c>
      <c r="H6" s="151">
        <v>100</v>
      </c>
      <c r="I6" s="151">
        <v>150000</v>
      </c>
      <c r="J6" s="151">
        <v>50000</v>
      </c>
      <c r="K6" s="152">
        <v>5.6800000000000003E-2</v>
      </c>
      <c r="L6" s="127">
        <f>9.81*C6/1000*R6*0.63</f>
        <v>29.044943375418249</v>
      </c>
      <c r="M6" s="127">
        <f>L6*330*24</f>
        <v>230035.95153331253</v>
      </c>
      <c r="N6" s="127">
        <f>G6*E6+H6*75+I6+J6</f>
        <v>207500</v>
      </c>
      <c r="O6" s="127">
        <f>M6*K6</f>
        <v>13066.042047092153</v>
      </c>
      <c r="P6" s="66">
        <f>FC6</f>
        <v>48600.190813735833</v>
      </c>
      <c r="R6" s="105">
        <f>D6-AG6</f>
        <v>187.98403556732359</v>
      </c>
      <c r="S6" s="142">
        <f>(F6/1000/2)^2*PI()</f>
        <v>3.1415926535897934E-2</v>
      </c>
      <c r="T6" s="142">
        <f>C6/1000/S6</f>
        <v>0.79577471545947664</v>
      </c>
      <c r="U6" s="143">
        <v>1.31E-6</v>
      </c>
      <c r="V6" s="143">
        <f>T6*F6/1000/U6</f>
        <v>121492.32297091246</v>
      </c>
      <c r="W6" s="144">
        <v>0.4</v>
      </c>
      <c r="X6" s="143">
        <f>W6/F6</f>
        <v>2E-3</v>
      </c>
      <c r="Y6" s="145">
        <v>2.5000000000000001E-2</v>
      </c>
      <c r="Z6" s="145">
        <f>(1/(2*LOG((2.51/(V6*(SQRT(Y6))))+(W6/(3.71*F6)))))^2</f>
        <v>2.4814286353078321E-2</v>
      </c>
      <c r="AA6" s="145">
        <f>(1/(2*LOG((2.51/(V6*(SQRT(Z6))))+(W6/(3.71*F6)))))^2</f>
        <v>2.4819233438470818E-2</v>
      </c>
      <c r="AB6" s="145">
        <f>(1/(2*LOG((2.51/(V6*(SQRT(AA6))))+(W6/(3.71*F6)))))^2</f>
        <v>2.4819100965052576E-2</v>
      </c>
      <c r="AC6" s="145">
        <f>(1/(2*LOG((2.51/(V6*(SQRT(AB6))))+(W6/(3.71*F6)))))^2</f>
        <v>2.4819104511939277E-2</v>
      </c>
      <c r="AD6" s="145">
        <f>(1/(2*LOG((2.51/(V6*(SQRT(AC6))))+(W6/(3.71*F6)))))^2</f>
        <v>2.4819104416973423E-2</v>
      </c>
      <c r="AE6" s="146">
        <f>(AD6*T6*T6)/(2*9.81*F6/1000)</f>
        <v>4.0053214775588051E-3</v>
      </c>
      <c r="AF6" s="144">
        <f>AE6*1000</f>
        <v>4.0053214775588053</v>
      </c>
      <c r="AG6" s="144">
        <f>AE6*E6</f>
        <v>12.015964432676416</v>
      </c>
      <c r="AI6" s="101">
        <v>0</v>
      </c>
      <c r="AJ6" s="101">
        <v>1</v>
      </c>
      <c r="AK6" s="101">
        <v>2</v>
      </c>
      <c r="AL6" s="101">
        <v>3</v>
      </c>
      <c r="AM6" s="101">
        <v>4</v>
      </c>
      <c r="AN6" s="101">
        <v>5</v>
      </c>
      <c r="AO6" s="101">
        <v>6</v>
      </c>
      <c r="AP6" s="101">
        <v>7</v>
      </c>
      <c r="AQ6" s="101">
        <v>8</v>
      </c>
      <c r="AR6" s="101">
        <v>9</v>
      </c>
      <c r="AS6" s="101">
        <v>10</v>
      </c>
      <c r="AT6" s="101">
        <v>11</v>
      </c>
      <c r="AU6" s="101">
        <v>12</v>
      </c>
      <c r="AV6" s="101">
        <v>13</v>
      </c>
      <c r="AW6" s="101">
        <v>14</v>
      </c>
      <c r="AX6" s="101">
        <v>15</v>
      </c>
      <c r="AY6" s="101">
        <v>16</v>
      </c>
      <c r="AZ6" s="101">
        <v>17</v>
      </c>
      <c r="BA6" s="101">
        <v>18</v>
      </c>
      <c r="BB6" s="101">
        <v>19</v>
      </c>
      <c r="BC6" s="101">
        <v>20</v>
      </c>
      <c r="BD6" s="101">
        <v>21</v>
      </c>
      <c r="BE6" s="101">
        <v>22</v>
      </c>
      <c r="BF6" s="101">
        <v>23</v>
      </c>
      <c r="BG6" s="101">
        <v>24</v>
      </c>
      <c r="BH6" s="101">
        <v>25</v>
      </c>
      <c r="BI6" s="101">
        <v>26</v>
      </c>
      <c r="BJ6" s="101">
        <v>27</v>
      </c>
      <c r="BK6" s="101">
        <v>28</v>
      </c>
      <c r="BL6" s="101">
        <v>29</v>
      </c>
      <c r="BM6" s="101">
        <v>30</v>
      </c>
      <c r="BN6" s="147">
        <v>0.03</v>
      </c>
      <c r="BO6" s="148">
        <f>1/(1+$BN$6)^AI6</f>
        <v>1</v>
      </c>
      <c r="BP6" s="148">
        <f>1/(1+$BN$6)^AJ6</f>
        <v>0.970873786407767</v>
      </c>
      <c r="BQ6" s="148">
        <f t="shared" ref="BQ6:CS6" si="0">1/(1+$BN$6)^AK6</f>
        <v>0.94259590913375435</v>
      </c>
      <c r="BR6" s="148">
        <f t="shared" si="0"/>
        <v>0.91514165935315961</v>
      </c>
      <c r="BS6" s="148">
        <f t="shared" si="0"/>
        <v>0.888487047915689</v>
      </c>
      <c r="BT6" s="148">
        <f t="shared" si="0"/>
        <v>0.86260878438416411</v>
      </c>
      <c r="BU6" s="148">
        <f t="shared" si="0"/>
        <v>0.83748425668365445</v>
      </c>
      <c r="BV6" s="148">
        <f t="shared" si="0"/>
        <v>0.81309151134335378</v>
      </c>
      <c r="BW6" s="148">
        <f t="shared" si="0"/>
        <v>0.78940923431393573</v>
      </c>
      <c r="BX6" s="148">
        <f t="shared" si="0"/>
        <v>0.76641673234362695</v>
      </c>
      <c r="BY6" s="148">
        <f t="shared" si="0"/>
        <v>0.74409391489672516</v>
      </c>
      <c r="BZ6" s="148">
        <f t="shared" si="0"/>
        <v>0.72242127659876232</v>
      </c>
      <c r="CA6" s="148">
        <f t="shared" si="0"/>
        <v>0.70137988019297326</v>
      </c>
      <c r="CB6" s="148">
        <f t="shared" si="0"/>
        <v>0.68095133999317792</v>
      </c>
      <c r="CC6" s="148">
        <f t="shared" si="0"/>
        <v>0.66111780581861923</v>
      </c>
      <c r="CD6" s="148">
        <f t="shared" si="0"/>
        <v>0.64186194739671765</v>
      </c>
      <c r="CE6" s="148">
        <f t="shared" si="0"/>
        <v>0.62316693922011435</v>
      </c>
      <c r="CF6" s="148">
        <f t="shared" si="0"/>
        <v>0.60501644584477121</v>
      </c>
      <c r="CG6" s="148">
        <f t="shared" si="0"/>
        <v>0.5873946076162827</v>
      </c>
      <c r="CH6" s="148">
        <f t="shared" si="0"/>
        <v>0.57028602681192497</v>
      </c>
      <c r="CI6" s="148">
        <f t="shared" si="0"/>
        <v>0.55367575418633497</v>
      </c>
      <c r="CJ6" s="148">
        <f t="shared" si="0"/>
        <v>0.5375492759090631</v>
      </c>
      <c r="CK6" s="148">
        <f t="shared" si="0"/>
        <v>0.52189250088258554</v>
      </c>
      <c r="CL6" s="148">
        <f t="shared" si="0"/>
        <v>0.50669174842969467</v>
      </c>
      <c r="CM6" s="148">
        <f t="shared" si="0"/>
        <v>0.49193373633950943</v>
      </c>
      <c r="CN6" s="148">
        <f t="shared" si="0"/>
        <v>0.47760556926165965</v>
      </c>
      <c r="CO6" s="148">
        <f t="shared" si="0"/>
        <v>0.46369472743850448</v>
      </c>
      <c r="CP6" s="148">
        <f t="shared" si="0"/>
        <v>0.45018905576553836</v>
      </c>
      <c r="CQ6" s="148">
        <f t="shared" si="0"/>
        <v>0.4370767531704256</v>
      </c>
      <c r="CR6" s="148">
        <f t="shared" si="0"/>
        <v>0.42434636230138412</v>
      </c>
      <c r="CS6" s="148">
        <f t="shared" si="0"/>
        <v>0.41198675951590691</v>
      </c>
      <c r="CT6" s="58">
        <f>(-($N6))*BO6</f>
        <v>-207500</v>
      </c>
      <c r="CU6" s="58">
        <f t="shared" ref="CU6:DC7" si="1">$O6*BP6</f>
        <v>12685.477715623449</v>
      </c>
      <c r="CV6" s="58">
        <f t="shared" si="1"/>
        <v>12315.997782158689</v>
      </c>
      <c r="CW6" s="58">
        <f t="shared" si="1"/>
        <v>11957.279400154068</v>
      </c>
      <c r="CX6" s="58">
        <f t="shared" si="1"/>
        <v>11609.009126363173</v>
      </c>
      <c r="CY6" s="58">
        <f t="shared" si="1"/>
        <v>11270.882646954537</v>
      </c>
      <c r="CZ6" s="58">
        <f t="shared" si="1"/>
        <v>10942.604511606347</v>
      </c>
      <c r="DA6" s="58">
        <f t="shared" si="1"/>
        <v>10623.887875345967</v>
      </c>
      <c r="DB6" s="58">
        <f t="shared" si="1"/>
        <v>10314.454247908705</v>
      </c>
      <c r="DC6" s="58">
        <f t="shared" si="1"/>
        <v>10014.033250396802</v>
      </c>
      <c r="DD6" s="58">
        <f t="shared" ref="DD6:DX6" si="2">$O6*BY6</f>
        <v>9722.3623790260208</v>
      </c>
      <c r="DE6" s="58">
        <f t="shared" si="2"/>
        <v>9439.1867757534183</v>
      </c>
      <c r="DF6" s="58">
        <f t="shared" si="2"/>
        <v>9164.2590055858454</v>
      </c>
      <c r="DG6" s="58">
        <f t="shared" si="2"/>
        <v>8897.3388403746067</v>
      </c>
      <c r="DH6" s="58">
        <f t="shared" si="2"/>
        <v>8638.1930489073839</v>
      </c>
      <c r="DI6" s="58">
        <f t="shared" si="2"/>
        <v>8386.5951931139643</v>
      </c>
      <c r="DJ6" s="58">
        <f t="shared" si="2"/>
        <v>8142.3254302077339</v>
      </c>
      <c r="DK6" s="58">
        <f t="shared" si="2"/>
        <v>7905.170320590033</v>
      </c>
      <c r="DL6" s="58">
        <f t="shared" si="2"/>
        <v>7674.9226413495462</v>
      </c>
      <c r="DM6" s="58">
        <f t="shared" si="2"/>
        <v>7451.3812051937348</v>
      </c>
      <c r="DN6" s="58">
        <f t="shared" si="2"/>
        <v>7234.3506846541113</v>
      </c>
      <c r="DO6" s="58">
        <f t="shared" si="2"/>
        <v>7023.6414414117589</v>
      </c>
      <c r="DP6" s="58">
        <f t="shared" si="2"/>
        <v>6819.0693605939414</v>
      </c>
      <c r="DQ6" s="58">
        <f t="shared" si="2"/>
        <v>6620.4556898970295</v>
      </c>
      <c r="DR6" s="58">
        <f t="shared" si="2"/>
        <v>6427.6268833951754</v>
      </c>
      <c r="DS6" s="58">
        <f t="shared" si="2"/>
        <v>6240.4144498982287</v>
      </c>
      <c r="DT6" s="58">
        <f t="shared" si="2"/>
        <v>6058.6548057264345</v>
      </c>
      <c r="DU6" s="58">
        <f t="shared" si="2"/>
        <v>5882.1891317732379</v>
      </c>
      <c r="DV6" s="58">
        <f t="shared" si="2"/>
        <v>5710.8632347312996</v>
      </c>
      <c r="DW6" s="58">
        <f t="shared" si="2"/>
        <v>5544.527412360485</v>
      </c>
      <c r="DX6" s="58">
        <f t="shared" si="2"/>
        <v>5383.0363226800828</v>
      </c>
      <c r="DY6" s="58">
        <f>CT6</f>
        <v>-207500</v>
      </c>
      <c r="DZ6" s="58">
        <f t="shared" ref="DZ6:DZ37" si="3">DY6+CU6</f>
        <v>-194814.52228437655</v>
      </c>
      <c r="EA6" s="58">
        <f t="shared" ref="EA6:EA37" si="4">DZ6+CV6</f>
        <v>-182498.52450221786</v>
      </c>
      <c r="EB6" s="58">
        <f t="shared" ref="EB6:FC6" si="5">EA6+CW6</f>
        <v>-170541.24510206378</v>
      </c>
      <c r="EC6" s="58">
        <f t="shared" si="5"/>
        <v>-158932.23597570061</v>
      </c>
      <c r="ED6" s="58">
        <f t="shared" si="5"/>
        <v>-147661.35332874607</v>
      </c>
      <c r="EE6" s="58">
        <f t="shared" si="5"/>
        <v>-136718.74881713971</v>
      </c>
      <c r="EF6" s="58">
        <f t="shared" si="5"/>
        <v>-126094.86094179374</v>
      </c>
      <c r="EG6" s="58">
        <f t="shared" si="5"/>
        <v>-115780.40669388503</v>
      </c>
      <c r="EH6" s="58">
        <f t="shared" si="5"/>
        <v>-105766.37344348824</v>
      </c>
      <c r="EI6" s="58">
        <f t="shared" si="5"/>
        <v>-96044.011064462218</v>
      </c>
      <c r="EJ6" s="58">
        <f t="shared" si="5"/>
        <v>-86604.824288708798</v>
      </c>
      <c r="EK6" s="58">
        <f t="shared" si="5"/>
        <v>-77440.565283122953</v>
      </c>
      <c r="EL6" s="58">
        <f t="shared" si="5"/>
        <v>-68543.226442748346</v>
      </c>
      <c r="EM6" s="58">
        <f t="shared" si="5"/>
        <v>-59905.03339384096</v>
      </c>
      <c r="EN6" s="58">
        <f t="shared" si="5"/>
        <v>-51518.438200726996</v>
      </c>
      <c r="EO6" s="58">
        <f t="shared" si="5"/>
        <v>-43376.112770519263</v>
      </c>
      <c r="EP6" s="58">
        <f t="shared" si="5"/>
        <v>-35470.942449929229</v>
      </c>
      <c r="EQ6" s="58">
        <f t="shared" si="5"/>
        <v>-27796.019808579684</v>
      </c>
      <c r="ER6" s="58">
        <f t="shared" si="5"/>
        <v>-20344.638603385949</v>
      </c>
      <c r="ES6" s="58">
        <f t="shared" si="5"/>
        <v>-13110.287918731838</v>
      </c>
      <c r="ET6" s="58">
        <f t="shared" si="5"/>
        <v>-6086.6464773200787</v>
      </c>
      <c r="EU6" s="58">
        <f t="shared" si="5"/>
        <v>732.42288327386268</v>
      </c>
      <c r="EV6" s="58">
        <f t="shared" si="5"/>
        <v>7352.8785731708922</v>
      </c>
      <c r="EW6" s="58">
        <f t="shared" si="5"/>
        <v>13780.505456566068</v>
      </c>
      <c r="EX6" s="58">
        <f t="shared" si="5"/>
        <v>20020.919906464296</v>
      </c>
      <c r="EY6" s="58">
        <f t="shared" si="5"/>
        <v>26079.57471219073</v>
      </c>
      <c r="EZ6" s="58">
        <f t="shared" si="5"/>
        <v>31961.763843963967</v>
      </c>
      <c r="FA6" s="58">
        <f t="shared" si="5"/>
        <v>37672.627078695266</v>
      </c>
      <c r="FB6" s="58">
        <f t="shared" si="5"/>
        <v>43217.15449105575</v>
      </c>
      <c r="FC6" s="149">
        <f t="shared" si="5"/>
        <v>48600.190813735833</v>
      </c>
    </row>
    <row r="7" spans="1:159" s="40" customFormat="1" ht="14.25" x14ac:dyDescent="0.2">
      <c r="A7" s="90">
        <v>7</v>
      </c>
      <c r="B7" s="150"/>
      <c r="C7" s="151"/>
      <c r="D7" s="151"/>
      <c r="E7" s="151"/>
      <c r="F7" s="151"/>
      <c r="G7" s="151"/>
      <c r="H7" s="151"/>
      <c r="I7" s="151"/>
      <c r="J7" s="151"/>
      <c r="K7" s="152"/>
      <c r="L7" s="127" t="e">
        <f t="shared" ref="L7:L70" si="6">9.81*C7/1000*R7*0.63</f>
        <v>#DIV/0!</v>
      </c>
      <c r="M7" s="127" t="e">
        <f t="shared" ref="M7:M70" si="7">L7*330*24</f>
        <v>#DIV/0!</v>
      </c>
      <c r="N7" s="127">
        <f t="shared" ref="N7:N70" si="8">G7*E7+H7*75+I7+J7</f>
        <v>0</v>
      </c>
      <c r="O7" s="127" t="e">
        <f t="shared" ref="O7:O70" si="9">M7*K7</f>
        <v>#DIV/0!</v>
      </c>
      <c r="P7" s="66" t="e">
        <f t="shared" ref="P7:P70" si="10">FC7</f>
        <v>#DIV/0!</v>
      </c>
      <c r="R7" s="105" t="e">
        <f t="shared" ref="R7:R70" si="11">D7-AG7</f>
        <v>#DIV/0!</v>
      </c>
      <c r="S7" s="142">
        <f t="shared" ref="S7:S70" si="12">(F7/1000/2)^2*PI()</f>
        <v>0</v>
      </c>
      <c r="T7" s="142" t="e">
        <f t="shared" ref="T7:T70" si="13">C7/1000/S7</f>
        <v>#DIV/0!</v>
      </c>
      <c r="U7" s="143">
        <v>1.31E-6</v>
      </c>
      <c r="V7" s="143" t="e">
        <f t="shared" ref="V7:V70" si="14">T7*F7/1000/U7</f>
        <v>#DIV/0!</v>
      </c>
      <c r="W7" s="144">
        <v>0.4</v>
      </c>
      <c r="X7" s="143" t="e">
        <f t="shared" ref="X7:X70" si="15">W7/F7</f>
        <v>#DIV/0!</v>
      </c>
      <c r="Y7" s="145">
        <v>2.5000000000000001E-2</v>
      </c>
      <c r="Z7" s="145" t="e">
        <f t="shared" ref="Z7:Z70" si="16">(1/(2*LOG((2.51/(V7*(SQRT(Y7))))+(W7/(3.71*F7)))))^2</f>
        <v>#DIV/0!</v>
      </c>
      <c r="AA7" s="145" t="e">
        <f t="shared" ref="AA7:AA70" si="17">(1/(2*LOG((2.51/(V7*(SQRT(Z7))))+(W7/(3.71*F7)))))^2</f>
        <v>#DIV/0!</v>
      </c>
      <c r="AB7" s="145" t="e">
        <f t="shared" ref="AB7:AB70" si="18">(1/(2*LOG((2.51/(V7*(SQRT(AA7))))+(W7/(3.71*F7)))))^2</f>
        <v>#DIV/0!</v>
      </c>
      <c r="AC7" s="145" t="e">
        <f t="shared" ref="AC7:AC70" si="19">(1/(2*LOG((2.51/(V7*(SQRT(AB7))))+(W7/(3.71*F7)))))^2</f>
        <v>#DIV/0!</v>
      </c>
      <c r="AD7" s="145" t="e">
        <f t="shared" ref="AD7:AD70" si="20">(1/(2*LOG((2.51/(V7*(SQRT(AC7))))+(W7/(3.71*F7)))))^2</f>
        <v>#DIV/0!</v>
      </c>
      <c r="AE7" s="146" t="e">
        <f t="shared" ref="AE7:AE70" si="21">(AD7*T7*T7)/(2*9.81*F7/1000)</f>
        <v>#DIV/0!</v>
      </c>
      <c r="AF7" s="144" t="e">
        <f t="shared" ref="AF7:AF70" si="22">AE7*1000</f>
        <v>#DIV/0!</v>
      </c>
      <c r="AG7" s="144" t="e">
        <f t="shared" ref="AG7:AG70" si="23">AE7*E7</f>
        <v>#DIV/0!</v>
      </c>
      <c r="AI7" s="101">
        <v>0</v>
      </c>
      <c r="AJ7" s="101">
        <v>1</v>
      </c>
      <c r="AK7" s="101">
        <v>2</v>
      </c>
      <c r="AL7" s="101">
        <v>3</v>
      </c>
      <c r="AM7" s="101">
        <v>4</v>
      </c>
      <c r="AN7" s="101">
        <v>5</v>
      </c>
      <c r="AO7" s="101">
        <v>6</v>
      </c>
      <c r="AP7" s="101">
        <v>7</v>
      </c>
      <c r="AQ7" s="101">
        <v>8</v>
      </c>
      <c r="AR7" s="101">
        <v>9</v>
      </c>
      <c r="AS7" s="101">
        <v>10</v>
      </c>
      <c r="AT7" s="101">
        <v>11</v>
      </c>
      <c r="AU7" s="101">
        <v>12</v>
      </c>
      <c r="AV7" s="101">
        <v>13</v>
      </c>
      <c r="AW7" s="101">
        <v>14</v>
      </c>
      <c r="AX7" s="101">
        <v>15</v>
      </c>
      <c r="AY7" s="101">
        <v>16</v>
      </c>
      <c r="AZ7" s="101">
        <v>17</v>
      </c>
      <c r="BA7" s="101">
        <v>18</v>
      </c>
      <c r="BB7" s="101">
        <v>19</v>
      </c>
      <c r="BC7" s="101">
        <v>20</v>
      </c>
      <c r="BD7" s="101">
        <v>21</v>
      </c>
      <c r="BE7" s="101">
        <v>22</v>
      </c>
      <c r="BF7" s="101">
        <v>23</v>
      </c>
      <c r="BG7" s="101">
        <v>24</v>
      </c>
      <c r="BH7" s="101">
        <v>25</v>
      </c>
      <c r="BI7" s="101">
        <v>26</v>
      </c>
      <c r="BJ7" s="101">
        <v>27</v>
      </c>
      <c r="BK7" s="101">
        <v>28</v>
      </c>
      <c r="BL7" s="101">
        <v>29</v>
      </c>
      <c r="BM7" s="101">
        <v>30</v>
      </c>
      <c r="BN7" s="147">
        <v>0.03</v>
      </c>
      <c r="BO7" s="148">
        <f>1/(1+$BN$6)^AI7</f>
        <v>1</v>
      </c>
      <c r="BP7" s="148">
        <f>1/(1+$BN$6)^AJ7</f>
        <v>0.970873786407767</v>
      </c>
      <c r="BQ7" s="148">
        <f t="shared" ref="BQ7:CS7" si="24">1/(1+$BN$6)^AK7</f>
        <v>0.94259590913375435</v>
      </c>
      <c r="BR7" s="148">
        <f t="shared" si="24"/>
        <v>0.91514165935315961</v>
      </c>
      <c r="BS7" s="148">
        <f t="shared" si="24"/>
        <v>0.888487047915689</v>
      </c>
      <c r="BT7" s="148">
        <f t="shared" si="24"/>
        <v>0.86260878438416411</v>
      </c>
      <c r="BU7" s="148">
        <f t="shared" si="24"/>
        <v>0.83748425668365445</v>
      </c>
      <c r="BV7" s="148">
        <f t="shared" si="24"/>
        <v>0.81309151134335378</v>
      </c>
      <c r="BW7" s="148">
        <f t="shared" si="24"/>
        <v>0.78940923431393573</v>
      </c>
      <c r="BX7" s="148">
        <f t="shared" si="24"/>
        <v>0.76641673234362695</v>
      </c>
      <c r="BY7" s="148">
        <f t="shared" si="24"/>
        <v>0.74409391489672516</v>
      </c>
      <c r="BZ7" s="148">
        <f t="shared" si="24"/>
        <v>0.72242127659876232</v>
      </c>
      <c r="CA7" s="148">
        <f t="shared" si="24"/>
        <v>0.70137988019297326</v>
      </c>
      <c r="CB7" s="148">
        <f t="shared" si="24"/>
        <v>0.68095133999317792</v>
      </c>
      <c r="CC7" s="148">
        <f t="shared" si="24"/>
        <v>0.66111780581861923</v>
      </c>
      <c r="CD7" s="148">
        <f t="shared" si="24"/>
        <v>0.64186194739671765</v>
      </c>
      <c r="CE7" s="148">
        <f t="shared" si="24"/>
        <v>0.62316693922011435</v>
      </c>
      <c r="CF7" s="148">
        <f t="shared" si="24"/>
        <v>0.60501644584477121</v>
      </c>
      <c r="CG7" s="148">
        <f t="shared" si="24"/>
        <v>0.5873946076162827</v>
      </c>
      <c r="CH7" s="148">
        <f t="shared" si="24"/>
        <v>0.57028602681192497</v>
      </c>
      <c r="CI7" s="148">
        <f t="shared" si="24"/>
        <v>0.55367575418633497</v>
      </c>
      <c r="CJ7" s="148">
        <f t="shared" si="24"/>
        <v>0.5375492759090631</v>
      </c>
      <c r="CK7" s="148">
        <f t="shared" si="24"/>
        <v>0.52189250088258554</v>
      </c>
      <c r="CL7" s="148">
        <f t="shared" si="24"/>
        <v>0.50669174842969467</v>
      </c>
      <c r="CM7" s="148">
        <f t="shared" si="24"/>
        <v>0.49193373633950943</v>
      </c>
      <c r="CN7" s="148">
        <f t="shared" si="24"/>
        <v>0.47760556926165965</v>
      </c>
      <c r="CO7" s="148">
        <f t="shared" si="24"/>
        <v>0.46369472743850448</v>
      </c>
      <c r="CP7" s="148">
        <f t="shared" si="24"/>
        <v>0.45018905576553836</v>
      </c>
      <c r="CQ7" s="148">
        <f t="shared" si="24"/>
        <v>0.4370767531704256</v>
      </c>
      <c r="CR7" s="148">
        <f t="shared" si="24"/>
        <v>0.42434636230138412</v>
      </c>
      <c r="CS7" s="148">
        <f t="shared" si="24"/>
        <v>0.41198675951590691</v>
      </c>
      <c r="CT7" s="58">
        <f>(-($N7))*BO7</f>
        <v>0</v>
      </c>
      <c r="CU7" s="58" t="e">
        <f t="shared" si="1"/>
        <v>#DIV/0!</v>
      </c>
      <c r="CV7" s="58" t="e">
        <f t="shared" si="1"/>
        <v>#DIV/0!</v>
      </c>
      <c r="CW7" s="58" t="e">
        <f t="shared" si="1"/>
        <v>#DIV/0!</v>
      </c>
      <c r="CX7" s="58" t="e">
        <f t="shared" si="1"/>
        <v>#DIV/0!</v>
      </c>
      <c r="CY7" s="58" t="e">
        <f t="shared" si="1"/>
        <v>#DIV/0!</v>
      </c>
      <c r="CZ7" s="58" t="e">
        <f t="shared" si="1"/>
        <v>#DIV/0!</v>
      </c>
      <c r="DA7" s="58" t="e">
        <f t="shared" si="1"/>
        <v>#DIV/0!</v>
      </c>
      <c r="DB7" s="58" t="e">
        <f t="shared" si="1"/>
        <v>#DIV/0!</v>
      </c>
      <c r="DC7" s="58" t="e">
        <f t="shared" si="1"/>
        <v>#DIV/0!</v>
      </c>
      <c r="DD7" s="58" t="e">
        <f t="shared" ref="DD7:DX7" si="25">$O7*BY7</f>
        <v>#DIV/0!</v>
      </c>
      <c r="DE7" s="58" t="e">
        <f t="shared" si="25"/>
        <v>#DIV/0!</v>
      </c>
      <c r="DF7" s="58" t="e">
        <f t="shared" si="25"/>
        <v>#DIV/0!</v>
      </c>
      <c r="DG7" s="58" t="e">
        <f t="shared" si="25"/>
        <v>#DIV/0!</v>
      </c>
      <c r="DH7" s="58" t="e">
        <f t="shared" si="25"/>
        <v>#DIV/0!</v>
      </c>
      <c r="DI7" s="58" t="e">
        <f t="shared" si="25"/>
        <v>#DIV/0!</v>
      </c>
      <c r="DJ7" s="58" t="e">
        <f t="shared" si="25"/>
        <v>#DIV/0!</v>
      </c>
      <c r="DK7" s="58" t="e">
        <f t="shared" si="25"/>
        <v>#DIV/0!</v>
      </c>
      <c r="DL7" s="58" t="e">
        <f t="shared" si="25"/>
        <v>#DIV/0!</v>
      </c>
      <c r="DM7" s="58" t="e">
        <f t="shared" si="25"/>
        <v>#DIV/0!</v>
      </c>
      <c r="DN7" s="58" t="e">
        <f t="shared" si="25"/>
        <v>#DIV/0!</v>
      </c>
      <c r="DO7" s="58" t="e">
        <f t="shared" si="25"/>
        <v>#DIV/0!</v>
      </c>
      <c r="DP7" s="58" t="e">
        <f t="shared" si="25"/>
        <v>#DIV/0!</v>
      </c>
      <c r="DQ7" s="58" t="e">
        <f t="shared" si="25"/>
        <v>#DIV/0!</v>
      </c>
      <c r="DR7" s="58" t="e">
        <f t="shared" si="25"/>
        <v>#DIV/0!</v>
      </c>
      <c r="DS7" s="58" t="e">
        <f t="shared" si="25"/>
        <v>#DIV/0!</v>
      </c>
      <c r="DT7" s="58" t="e">
        <f t="shared" si="25"/>
        <v>#DIV/0!</v>
      </c>
      <c r="DU7" s="58" t="e">
        <f t="shared" si="25"/>
        <v>#DIV/0!</v>
      </c>
      <c r="DV7" s="58" t="e">
        <f t="shared" si="25"/>
        <v>#DIV/0!</v>
      </c>
      <c r="DW7" s="58" t="e">
        <f t="shared" si="25"/>
        <v>#DIV/0!</v>
      </c>
      <c r="DX7" s="58" t="e">
        <f t="shared" si="25"/>
        <v>#DIV/0!</v>
      </c>
      <c r="DY7" s="58">
        <f>CT7</f>
        <v>0</v>
      </c>
      <c r="DZ7" s="58" t="e">
        <f t="shared" si="3"/>
        <v>#DIV/0!</v>
      </c>
      <c r="EA7" s="58" t="e">
        <f t="shared" si="4"/>
        <v>#DIV/0!</v>
      </c>
      <c r="EB7" s="58" t="e">
        <f t="shared" ref="EB7:FC7" si="26">EA7+CW7</f>
        <v>#DIV/0!</v>
      </c>
      <c r="EC7" s="58" t="e">
        <f t="shared" si="26"/>
        <v>#DIV/0!</v>
      </c>
      <c r="ED7" s="58" t="e">
        <f t="shared" si="26"/>
        <v>#DIV/0!</v>
      </c>
      <c r="EE7" s="58" t="e">
        <f t="shared" si="26"/>
        <v>#DIV/0!</v>
      </c>
      <c r="EF7" s="58" t="e">
        <f t="shared" si="26"/>
        <v>#DIV/0!</v>
      </c>
      <c r="EG7" s="58" t="e">
        <f t="shared" si="26"/>
        <v>#DIV/0!</v>
      </c>
      <c r="EH7" s="58" t="e">
        <f t="shared" si="26"/>
        <v>#DIV/0!</v>
      </c>
      <c r="EI7" s="58" t="e">
        <f t="shared" si="26"/>
        <v>#DIV/0!</v>
      </c>
      <c r="EJ7" s="58" t="e">
        <f t="shared" si="26"/>
        <v>#DIV/0!</v>
      </c>
      <c r="EK7" s="58" t="e">
        <f t="shared" si="26"/>
        <v>#DIV/0!</v>
      </c>
      <c r="EL7" s="58" t="e">
        <f t="shared" si="26"/>
        <v>#DIV/0!</v>
      </c>
      <c r="EM7" s="58" t="e">
        <f t="shared" si="26"/>
        <v>#DIV/0!</v>
      </c>
      <c r="EN7" s="58" t="e">
        <f t="shared" si="26"/>
        <v>#DIV/0!</v>
      </c>
      <c r="EO7" s="58" t="e">
        <f t="shared" si="26"/>
        <v>#DIV/0!</v>
      </c>
      <c r="EP7" s="58" t="e">
        <f t="shared" si="26"/>
        <v>#DIV/0!</v>
      </c>
      <c r="EQ7" s="58" t="e">
        <f t="shared" si="26"/>
        <v>#DIV/0!</v>
      </c>
      <c r="ER7" s="58" t="e">
        <f t="shared" si="26"/>
        <v>#DIV/0!</v>
      </c>
      <c r="ES7" s="58" t="e">
        <f t="shared" si="26"/>
        <v>#DIV/0!</v>
      </c>
      <c r="ET7" s="58" t="e">
        <f t="shared" si="26"/>
        <v>#DIV/0!</v>
      </c>
      <c r="EU7" s="58" t="e">
        <f t="shared" si="26"/>
        <v>#DIV/0!</v>
      </c>
      <c r="EV7" s="58" t="e">
        <f t="shared" si="26"/>
        <v>#DIV/0!</v>
      </c>
      <c r="EW7" s="58" t="e">
        <f t="shared" si="26"/>
        <v>#DIV/0!</v>
      </c>
      <c r="EX7" s="58" t="e">
        <f t="shared" si="26"/>
        <v>#DIV/0!</v>
      </c>
      <c r="EY7" s="58" t="e">
        <f t="shared" si="26"/>
        <v>#DIV/0!</v>
      </c>
      <c r="EZ7" s="58" t="e">
        <f t="shared" si="26"/>
        <v>#DIV/0!</v>
      </c>
      <c r="FA7" s="58" t="e">
        <f t="shared" si="26"/>
        <v>#DIV/0!</v>
      </c>
      <c r="FB7" s="58" t="e">
        <f t="shared" si="26"/>
        <v>#DIV/0!</v>
      </c>
      <c r="FC7" s="149" t="e">
        <f t="shared" si="26"/>
        <v>#DIV/0!</v>
      </c>
    </row>
    <row r="8" spans="1:159" s="40" customFormat="1" ht="14.25" x14ac:dyDescent="0.2">
      <c r="A8" s="90">
        <v>8</v>
      </c>
      <c r="B8" s="150"/>
      <c r="C8" s="151"/>
      <c r="D8" s="151"/>
      <c r="E8" s="151"/>
      <c r="F8" s="151"/>
      <c r="G8" s="151"/>
      <c r="H8" s="151"/>
      <c r="I8" s="151"/>
      <c r="J8" s="151"/>
      <c r="K8" s="152"/>
      <c r="L8" s="127" t="e">
        <f t="shared" si="6"/>
        <v>#DIV/0!</v>
      </c>
      <c r="M8" s="127" t="e">
        <f t="shared" si="7"/>
        <v>#DIV/0!</v>
      </c>
      <c r="N8" s="127">
        <f t="shared" si="8"/>
        <v>0</v>
      </c>
      <c r="O8" s="127" t="e">
        <f t="shared" si="9"/>
        <v>#DIV/0!</v>
      </c>
      <c r="P8" s="66" t="e">
        <f t="shared" si="10"/>
        <v>#DIV/0!</v>
      </c>
      <c r="R8" s="105" t="e">
        <f t="shared" si="11"/>
        <v>#DIV/0!</v>
      </c>
      <c r="S8" s="142">
        <f t="shared" si="12"/>
        <v>0</v>
      </c>
      <c r="T8" s="142" t="e">
        <f t="shared" si="13"/>
        <v>#DIV/0!</v>
      </c>
      <c r="U8" s="143">
        <v>1.31E-6</v>
      </c>
      <c r="V8" s="143" t="e">
        <f t="shared" si="14"/>
        <v>#DIV/0!</v>
      </c>
      <c r="W8" s="144">
        <v>0.4</v>
      </c>
      <c r="X8" s="143" t="e">
        <f t="shared" si="15"/>
        <v>#DIV/0!</v>
      </c>
      <c r="Y8" s="145">
        <v>2.5000000000000001E-2</v>
      </c>
      <c r="Z8" s="145" t="e">
        <f t="shared" si="16"/>
        <v>#DIV/0!</v>
      </c>
      <c r="AA8" s="145" t="e">
        <f t="shared" si="17"/>
        <v>#DIV/0!</v>
      </c>
      <c r="AB8" s="145" t="e">
        <f t="shared" si="18"/>
        <v>#DIV/0!</v>
      </c>
      <c r="AC8" s="145" t="e">
        <f t="shared" si="19"/>
        <v>#DIV/0!</v>
      </c>
      <c r="AD8" s="145" t="e">
        <f t="shared" si="20"/>
        <v>#DIV/0!</v>
      </c>
      <c r="AE8" s="146" t="e">
        <f t="shared" si="21"/>
        <v>#DIV/0!</v>
      </c>
      <c r="AF8" s="144" t="e">
        <f t="shared" si="22"/>
        <v>#DIV/0!</v>
      </c>
      <c r="AG8" s="144" t="e">
        <f t="shared" si="23"/>
        <v>#DIV/0!</v>
      </c>
      <c r="AI8" s="101">
        <v>0</v>
      </c>
      <c r="AJ8" s="101">
        <v>1</v>
      </c>
      <c r="AK8" s="101">
        <v>2</v>
      </c>
      <c r="AL8" s="101">
        <v>3</v>
      </c>
      <c r="AM8" s="101">
        <v>4</v>
      </c>
      <c r="AN8" s="101">
        <v>5</v>
      </c>
      <c r="AO8" s="101">
        <v>6</v>
      </c>
      <c r="AP8" s="101">
        <v>7</v>
      </c>
      <c r="AQ8" s="101">
        <v>8</v>
      </c>
      <c r="AR8" s="101">
        <v>9</v>
      </c>
      <c r="AS8" s="101">
        <v>10</v>
      </c>
      <c r="AT8" s="101">
        <v>11</v>
      </c>
      <c r="AU8" s="101">
        <v>12</v>
      </c>
      <c r="AV8" s="101">
        <v>13</v>
      </c>
      <c r="AW8" s="101">
        <v>14</v>
      </c>
      <c r="AX8" s="101">
        <v>15</v>
      </c>
      <c r="AY8" s="101">
        <v>16</v>
      </c>
      <c r="AZ8" s="101">
        <v>17</v>
      </c>
      <c r="BA8" s="101">
        <v>18</v>
      </c>
      <c r="BB8" s="101">
        <v>19</v>
      </c>
      <c r="BC8" s="101">
        <v>20</v>
      </c>
      <c r="BD8" s="101">
        <v>21</v>
      </c>
      <c r="BE8" s="101">
        <v>22</v>
      </c>
      <c r="BF8" s="101">
        <v>23</v>
      </c>
      <c r="BG8" s="101">
        <v>24</v>
      </c>
      <c r="BH8" s="101">
        <v>25</v>
      </c>
      <c r="BI8" s="101">
        <v>26</v>
      </c>
      <c r="BJ8" s="101">
        <v>27</v>
      </c>
      <c r="BK8" s="101">
        <v>28</v>
      </c>
      <c r="BL8" s="101">
        <v>29</v>
      </c>
      <c r="BM8" s="101">
        <v>30</v>
      </c>
      <c r="BN8" s="147">
        <v>0.03</v>
      </c>
      <c r="BO8" s="148">
        <f t="shared" ref="BO8:BO71" si="27">1/(1+$BN$6)^AI8</f>
        <v>1</v>
      </c>
      <c r="BP8" s="148">
        <f t="shared" ref="BP8:BP71" si="28">1/(1+$BN$6)^AJ8</f>
        <v>0.970873786407767</v>
      </c>
      <c r="BQ8" s="148">
        <f t="shared" ref="BQ8:BQ71" si="29">1/(1+$BN$6)^AK8</f>
        <v>0.94259590913375435</v>
      </c>
      <c r="BR8" s="148">
        <f t="shared" ref="BR8:BR71" si="30">1/(1+$BN$6)^AL8</f>
        <v>0.91514165935315961</v>
      </c>
      <c r="BS8" s="148">
        <f t="shared" ref="BS8:BS71" si="31">1/(1+$BN$6)^AM8</f>
        <v>0.888487047915689</v>
      </c>
      <c r="BT8" s="148">
        <f t="shared" ref="BT8:BT71" si="32">1/(1+$BN$6)^AN8</f>
        <v>0.86260878438416411</v>
      </c>
      <c r="BU8" s="148">
        <f t="shared" ref="BU8:BU71" si="33">1/(1+$BN$6)^AO8</f>
        <v>0.83748425668365445</v>
      </c>
      <c r="BV8" s="148">
        <f t="shared" ref="BV8:BV71" si="34">1/(1+$BN$6)^AP8</f>
        <v>0.81309151134335378</v>
      </c>
      <c r="BW8" s="148">
        <f t="shared" ref="BW8:BW71" si="35">1/(1+$BN$6)^AQ8</f>
        <v>0.78940923431393573</v>
      </c>
      <c r="BX8" s="148">
        <f t="shared" ref="BX8:BX71" si="36">1/(1+$BN$6)^AR8</f>
        <v>0.76641673234362695</v>
      </c>
      <c r="BY8" s="148">
        <f t="shared" ref="BY8:BY71" si="37">1/(1+$BN$6)^AS8</f>
        <v>0.74409391489672516</v>
      </c>
      <c r="BZ8" s="148">
        <f t="shared" ref="BZ8:BZ71" si="38">1/(1+$BN$6)^AT8</f>
        <v>0.72242127659876232</v>
      </c>
      <c r="CA8" s="148">
        <f t="shared" ref="CA8:CA71" si="39">1/(1+$BN$6)^AU8</f>
        <v>0.70137988019297326</v>
      </c>
      <c r="CB8" s="148">
        <f t="shared" ref="CB8:CB71" si="40">1/(1+$BN$6)^AV8</f>
        <v>0.68095133999317792</v>
      </c>
      <c r="CC8" s="148">
        <f t="shared" ref="CC8:CC71" si="41">1/(1+$BN$6)^AW8</f>
        <v>0.66111780581861923</v>
      </c>
      <c r="CD8" s="148">
        <f t="shared" ref="CD8:CD71" si="42">1/(1+$BN$6)^AX8</f>
        <v>0.64186194739671765</v>
      </c>
      <c r="CE8" s="148">
        <f t="shared" ref="CE8:CE71" si="43">1/(1+$BN$6)^AY8</f>
        <v>0.62316693922011435</v>
      </c>
      <c r="CF8" s="148">
        <f t="shared" ref="CF8:CF71" si="44">1/(1+$BN$6)^AZ8</f>
        <v>0.60501644584477121</v>
      </c>
      <c r="CG8" s="148">
        <f t="shared" ref="CG8:CG71" si="45">1/(1+$BN$6)^BA8</f>
        <v>0.5873946076162827</v>
      </c>
      <c r="CH8" s="148">
        <f t="shared" ref="CH8:CH71" si="46">1/(1+$BN$6)^BB8</f>
        <v>0.57028602681192497</v>
      </c>
      <c r="CI8" s="148">
        <f t="shared" ref="CI8:CI71" si="47">1/(1+$BN$6)^BC8</f>
        <v>0.55367575418633497</v>
      </c>
      <c r="CJ8" s="148">
        <f t="shared" ref="CJ8:CJ71" si="48">1/(1+$BN$6)^BD8</f>
        <v>0.5375492759090631</v>
      </c>
      <c r="CK8" s="148">
        <f t="shared" ref="CK8:CK71" si="49">1/(1+$BN$6)^BE8</f>
        <v>0.52189250088258554</v>
      </c>
      <c r="CL8" s="148">
        <f t="shared" ref="CL8:CL71" si="50">1/(1+$BN$6)^BF8</f>
        <v>0.50669174842969467</v>
      </c>
      <c r="CM8" s="148">
        <f t="shared" ref="CM8:CM71" si="51">1/(1+$BN$6)^BG8</f>
        <v>0.49193373633950943</v>
      </c>
      <c r="CN8" s="148">
        <f t="shared" ref="CN8:CN71" si="52">1/(1+$BN$6)^BH8</f>
        <v>0.47760556926165965</v>
      </c>
      <c r="CO8" s="148">
        <f t="shared" ref="CO8:CO71" si="53">1/(1+$BN$6)^BI8</f>
        <v>0.46369472743850448</v>
      </c>
      <c r="CP8" s="148">
        <f t="shared" ref="CP8:CP71" si="54">1/(1+$BN$6)^BJ8</f>
        <v>0.45018905576553836</v>
      </c>
      <c r="CQ8" s="148">
        <f t="shared" ref="CQ8:CQ71" si="55">1/(1+$BN$6)^BK8</f>
        <v>0.4370767531704256</v>
      </c>
      <c r="CR8" s="148">
        <f t="shared" ref="CR8:CR71" si="56">1/(1+$BN$6)^BL8</f>
        <v>0.42434636230138412</v>
      </c>
      <c r="CS8" s="148">
        <f t="shared" ref="CS8:CS71" si="57">1/(1+$BN$6)^BM8</f>
        <v>0.41198675951590691</v>
      </c>
      <c r="CT8" s="58">
        <f t="shared" ref="CT8:CT71" si="58">(-($N8))*BO8</f>
        <v>0</v>
      </c>
      <c r="CU8" s="58" t="e">
        <f t="shared" ref="CU8:CU71" si="59">$O8*BP8</f>
        <v>#DIV/0!</v>
      </c>
      <c r="CV8" s="58" t="e">
        <f t="shared" ref="CV8:CV71" si="60">$O8*BQ8</f>
        <v>#DIV/0!</v>
      </c>
      <c r="CW8" s="58" t="e">
        <f t="shared" ref="CW8:CW71" si="61">$O8*BR8</f>
        <v>#DIV/0!</v>
      </c>
      <c r="CX8" s="58" t="e">
        <f t="shared" ref="CX8:CX71" si="62">$O8*BS8</f>
        <v>#DIV/0!</v>
      </c>
      <c r="CY8" s="58" t="e">
        <f t="shared" ref="CY8:CY71" si="63">$O8*BT8</f>
        <v>#DIV/0!</v>
      </c>
      <c r="CZ8" s="58" t="e">
        <f t="shared" ref="CZ8:CZ71" si="64">$O8*BU8</f>
        <v>#DIV/0!</v>
      </c>
      <c r="DA8" s="58" t="e">
        <f t="shared" ref="DA8:DA71" si="65">$O8*BV8</f>
        <v>#DIV/0!</v>
      </c>
      <c r="DB8" s="58" t="e">
        <f t="shared" ref="DB8:DB71" si="66">$O8*BW8</f>
        <v>#DIV/0!</v>
      </c>
      <c r="DC8" s="58" t="e">
        <f t="shared" ref="DC8:DC71" si="67">$O8*BX8</f>
        <v>#DIV/0!</v>
      </c>
      <c r="DD8" s="58" t="e">
        <f t="shared" ref="DD8:DD71" si="68">$O8*BY8</f>
        <v>#DIV/0!</v>
      </c>
      <c r="DE8" s="58" t="e">
        <f t="shared" ref="DE8:DE71" si="69">$O8*BZ8</f>
        <v>#DIV/0!</v>
      </c>
      <c r="DF8" s="58" t="e">
        <f t="shared" ref="DF8:DF71" si="70">$O8*CA8</f>
        <v>#DIV/0!</v>
      </c>
      <c r="DG8" s="58" t="e">
        <f t="shared" ref="DG8:DG71" si="71">$O8*CB8</f>
        <v>#DIV/0!</v>
      </c>
      <c r="DH8" s="58" t="e">
        <f t="shared" ref="DH8:DH71" si="72">$O8*CC8</f>
        <v>#DIV/0!</v>
      </c>
      <c r="DI8" s="58" t="e">
        <f t="shared" ref="DI8:DI71" si="73">$O8*CD8</f>
        <v>#DIV/0!</v>
      </c>
      <c r="DJ8" s="58" t="e">
        <f t="shared" ref="DJ8:DJ71" si="74">$O8*CE8</f>
        <v>#DIV/0!</v>
      </c>
      <c r="DK8" s="58" t="e">
        <f t="shared" ref="DK8:DK71" si="75">$O8*CF8</f>
        <v>#DIV/0!</v>
      </c>
      <c r="DL8" s="58" t="e">
        <f t="shared" ref="DL8:DL71" si="76">$O8*CG8</f>
        <v>#DIV/0!</v>
      </c>
      <c r="DM8" s="58" t="e">
        <f t="shared" ref="DM8:DM71" si="77">$O8*CH8</f>
        <v>#DIV/0!</v>
      </c>
      <c r="DN8" s="58" t="e">
        <f t="shared" ref="DN8:DN71" si="78">$O8*CI8</f>
        <v>#DIV/0!</v>
      </c>
      <c r="DO8" s="58" t="e">
        <f t="shared" ref="DO8:DO71" si="79">$O8*CJ8</f>
        <v>#DIV/0!</v>
      </c>
      <c r="DP8" s="58" t="e">
        <f t="shared" ref="DP8:DP71" si="80">$O8*CK8</f>
        <v>#DIV/0!</v>
      </c>
      <c r="DQ8" s="58" t="e">
        <f t="shared" ref="DQ8:DQ71" si="81">$O8*CL8</f>
        <v>#DIV/0!</v>
      </c>
      <c r="DR8" s="58" t="e">
        <f t="shared" ref="DR8:DR71" si="82">$O8*CM8</f>
        <v>#DIV/0!</v>
      </c>
      <c r="DS8" s="58" t="e">
        <f t="shared" ref="DS8:DS71" si="83">$O8*CN8</f>
        <v>#DIV/0!</v>
      </c>
      <c r="DT8" s="58" t="e">
        <f t="shared" ref="DT8:DT71" si="84">$O8*CO8</f>
        <v>#DIV/0!</v>
      </c>
      <c r="DU8" s="58" t="e">
        <f t="shared" ref="DU8:DU71" si="85">$O8*CP8</f>
        <v>#DIV/0!</v>
      </c>
      <c r="DV8" s="58" t="e">
        <f t="shared" ref="DV8:DV71" si="86">$O8*CQ8</f>
        <v>#DIV/0!</v>
      </c>
      <c r="DW8" s="58" t="e">
        <f t="shared" ref="DW8:DW71" si="87">$O8*CR8</f>
        <v>#DIV/0!</v>
      </c>
      <c r="DX8" s="58" t="e">
        <f t="shared" ref="DX8:DX71" si="88">$O8*CS8</f>
        <v>#DIV/0!</v>
      </c>
      <c r="DY8" s="58">
        <f t="shared" ref="DY8:DY71" si="89">CT8</f>
        <v>0</v>
      </c>
      <c r="DZ8" s="58" t="e">
        <f t="shared" si="3"/>
        <v>#DIV/0!</v>
      </c>
      <c r="EA8" s="58" t="e">
        <f t="shared" si="4"/>
        <v>#DIV/0!</v>
      </c>
      <c r="EB8" s="58" t="e">
        <f t="shared" ref="EB8:EB71" si="90">EA8+CW8</f>
        <v>#DIV/0!</v>
      </c>
      <c r="EC8" s="58" t="e">
        <f t="shared" ref="EC8:EC71" si="91">EB8+CX8</f>
        <v>#DIV/0!</v>
      </c>
      <c r="ED8" s="58" t="e">
        <f t="shared" ref="ED8:ED71" si="92">EC8+CY8</f>
        <v>#DIV/0!</v>
      </c>
      <c r="EE8" s="58" t="e">
        <f t="shared" ref="EE8:EE71" si="93">ED8+CZ8</f>
        <v>#DIV/0!</v>
      </c>
      <c r="EF8" s="58" t="e">
        <f t="shared" ref="EF8:EF71" si="94">EE8+DA8</f>
        <v>#DIV/0!</v>
      </c>
      <c r="EG8" s="58" t="e">
        <f t="shared" ref="EG8:EG71" si="95">EF8+DB8</f>
        <v>#DIV/0!</v>
      </c>
      <c r="EH8" s="58" t="e">
        <f t="shared" ref="EH8:EH71" si="96">EG8+DC8</f>
        <v>#DIV/0!</v>
      </c>
      <c r="EI8" s="58" t="e">
        <f t="shared" ref="EI8:EI71" si="97">EH8+DD8</f>
        <v>#DIV/0!</v>
      </c>
      <c r="EJ8" s="58" t="e">
        <f t="shared" ref="EJ8:EJ71" si="98">EI8+DE8</f>
        <v>#DIV/0!</v>
      </c>
      <c r="EK8" s="58" t="e">
        <f t="shared" ref="EK8:EK71" si="99">EJ8+DF8</f>
        <v>#DIV/0!</v>
      </c>
      <c r="EL8" s="58" t="e">
        <f t="shared" ref="EL8:EL71" si="100">EK8+DG8</f>
        <v>#DIV/0!</v>
      </c>
      <c r="EM8" s="58" t="e">
        <f t="shared" ref="EM8:EM71" si="101">EL8+DH8</f>
        <v>#DIV/0!</v>
      </c>
      <c r="EN8" s="58" t="e">
        <f t="shared" ref="EN8:EN71" si="102">EM8+DI8</f>
        <v>#DIV/0!</v>
      </c>
      <c r="EO8" s="58" t="e">
        <f t="shared" ref="EO8:EO71" si="103">EN8+DJ8</f>
        <v>#DIV/0!</v>
      </c>
      <c r="EP8" s="58" t="e">
        <f t="shared" ref="EP8:EP71" si="104">EO8+DK8</f>
        <v>#DIV/0!</v>
      </c>
      <c r="EQ8" s="58" t="e">
        <f t="shared" ref="EQ8:EQ71" si="105">EP8+DL8</f>
        <v>#DIV/0!</v>
      </c>
      <c r="ER8" s="58" t="e">
        <f t="shared" ref="ER8:ER71" si="106">EQ8+DM8</f>
        <v>#DIV/0!</v>
      </c>
      <c r="ES8" s="58" t="e">
        <f t="shared" ref="ES8:ES71" si="107">ER8+DN8</f>
        <v>#DIV/0!</v>
      </c>
      <c r="ET8" s="58" t="e">
        <f t="shared" ref="ET8:ET71" si="108">ES8+DO8</f>
        <v>#DIV/0!</v>
      </c>
      <c r="EU8" s="58" t="e">
        <f t="shared" ref="EU8:EU71" si="109">ET8+DP8</f>
        <v>#DIV/0!</v>
      </c>
      <c r="EV8" s="58" t="e">
        <f t="shared" ref="EV8:EV71" si="110">EU8+DQ8</f>
        <v>#DIV/0!</v>
      </c>
      <c r="EW8" s="58" t="e">
        <f t="shared" ref="EW8:EW71" si="111">EV8+DR8</f>
        <v>#DIV/0!</v>
      </c>
      <c r="EX8" s="58" t="e">
        <f t="shared" ref="EX8:EX71" si="112">EW8+DS8</f>
        <v>#DIV/0!</v>
      </c>
      <c r="EY8" s="58" t="e">
        <f t="shared" ref="EY8:EY71" si="113">EX8+DT8</f>
        <v>#DIV/0!</v>
      </c>
      <c r="EZ8" s="58" t="e">
        <f t="shared" ref="EZ8:EZ71" si="114">EY8+DU8</f>
        <v>#DIV/0!</v>
      </c>
      <c r="FA8" s="58" t="e">
        <f t="shared" ref="FA8:FA71" si="115">EZ8+DV8</f>
        <v>#DIV/0!</v>
      </c>
      <c r="FB8" s="58" t="e">
        <f t="shared" ref="FB8:FB71" si="116">FA8+DW8</f>
        <v>#DIV/0!</v>
      </c>
      <c r="FC8" s="149" t="e">
        <f t="shared" ref="FC8:FC71" si="117">FB8+DX8</f>
        <v>#DIV/0!</v>
      </c>
    </row>
    <row r="9" spans="1:159" s="40" customFormat="1" ht="14.25" x14ac:dyDescent="0.2">
      <c r="A9" s="90">
        <v>9</v>
      </c>
      <c r="B9" s="150"/>
      <c r="C9" s="151"/>
      <c r="D9" s="151"/>
      <c r="E9" s="151"/>
      <c r="F9" s="151"/>
      <c r="G9" s="151"/>
      <c r="H9" s="151"/>
      <c r="I9" s="151"/>
      <c r="J9" s="151"/>
      <c r="K9" s="152"/>
      <c r="L9" s="127" t="e">
        <f t="shared" si="6"/>
        <v>#DIV/0!</v>
      </c>
      <c r="M9" s="127" t="e">
        <f t="shared" si="7"/>
        <v>#DIV/0!</v>
      </c>
      <c r="N9" s="127">
        <f>G9*E9+H9*75+I9+J9</f>
        <v>0</v>
      </c>
      <c r="O9" s="127" t="e">
        <f>M9*K9</f>
        <v>#DIV/0!</v>
      </c>
      <c r="P9" s="66" t="e">
        <f t="shared" si="10"/>
        <v>#DIV/0!</v>
      </c>
      <c r="R9" s="105" t="e">
        <f t="shared" si="11"/>
        <v>#DIV/0!</v>
      </c>
      <c r="S9" s="142">
        <f t="shared" si="12"/>
        <v>0</v>
      </c>
      <c r="T9" s="142" t="e">
        <f t="shared" si="13"/>
        <v>#DIV/0!</v>
      </c>
      <c r="U9" s="143">
        <v>1.31E-6</v>
      </c>
      <c r="V9" s="143" t="e">
        <f t="shared" si="14"/>
        <v>#DIV/0!</v>
      </c>
      <c r="W9" s="144">
        <v>0.4</v>
      </c>
      <c r="X9" s="143" t="e">
        <f t="shared" si="15"/>
        <v>#DIV/0!</v>
      </c>
      <c r="Y9" s="145">
        <v>2.5000000000000001E-2</v>
      </c>
      <c r="Z9" s="145" t="e">
        <f t="shared" si="16"/>
        <v>#DIV/0!</v>
      </c>
      <c r="AA9" s="145" t="e">
        <f t="shared" si="17"/>
        <v>#DIV/0!</v>
      </c>
      <c r="AB9" s="145" t="e">
        <f t="shared" si="18"/>
        <v>#DIV/0!</v>
      </c>
      <c r="AC9" s="145" t="e">
        <f t="shared" si="19"/>
        <v>#DIV/0!</v>
      </c>
      <c r="AD9" s="145" t="e">
        <f t="shared" si="20"/>
        <v>#DIV/0!</v>
      </c>
      <c r="AE9" s="146" t="e">
        <f t="shared" si="21"/>
        <v>#DIV/0!</v>
      </c>
      <c r="AF9" s="144" t="e">
        <f t="shared" si="22"/>
        <v>#DIV/0!</v>
      </c>
      <c r="AG9" s="144" t="e">
        <f t="shared" si="23"/>
        <v>#DIV/0!</v>
      </c>
      <c r="AI9" s="101">
        <v>0</v>
      </c>
      <c r="AJ9" s="101">
        <v>1</v>
      </c>
      <c r="AK9" s="101">
        <v>2</v>
      </c>
      <c r="AL9" s="101">
        <v>3</v>
      </c>
      <c r="AM9" s="101">
        <v>4</v>
      </c>
      <c r="AN9" s="101">
        <v>5</v>
      </c>
      <c r="AO9" s="101">
        <v>6</v>
      </c>
      <c r="AP9" s="101">
        <v>7</v>
      </c>
      <c r="AQ9" s="101">
        <v>8</v>
      </c>
      <c r="AR9" s="101">
        <v>9</v>
      </c>
      <c r="AS9" s="101">
        <v>10</v>
      </c>
      <c r="AT9" s="101">
        <v>11</v>
      </c>
      <c r="AU9" s="101">
        <v>12</v>
      </c>
      <c r="AV9" s="101">
        <v>13</v>
      </c>
      <c r="AW9" s="101">
        <v>14</v>
      </c>
      <c r="AX9" s="101">
        <v>15</v>
      </c>
      <c r="AY9" s="101">
        <v>16</v>
      </c>
      <c r="AZ9" s="101">
        <v>17</v>
      </c>
      <c r="BA9" s="101">
        <v>18</v>
      </c>
      <c r="BB9" s="101">
        <v>19</v>
      </c>
      <c r="BC9" s="101">
        <v>20</v>
      </c>
      <c r="BD9" s="101">
        <v>21</v>
      </c>
      <c r="BE9" s="101">
        <v>22</v>
      </c>
      <c r="BF9" s="101">
        <v>23</v>
      </c>
      <c r="BG9" s="101">
        <v>24</v>
      </c>
      <c r="BH9" s="101">
        <v>25</v>
      </c>
      <c r="BI9" s="101">
        <v>26</v>
      </c>
      <c r="BJ9" s="101">
        <v>27</v>
      </c>
      <c r="BK9" s="101">
        <v>28</v>
      </c>
      <c r="BL9" s="101">
        <v>29</v>
      </c>
      <c r="BM9" s="101">
        <v>30</v>
      </c>
      <c r="BN9" s="147">
        <v>0.03</v>
      </c>
      <c r="BO9" s="148">
        <f t="shared" si="27"/>
        <v>1</v>
      </c>
      <c r="BP9" s="148">
        <f t="shared" si="28"/>
        <v>0.970873786407767</v>
      </c>
      <c r="BQ9" s="148">
        <f t="shared" si="29"/>
        <v>0.94259590913375435</v>
      </c>
      <c r="BR9" s="148">
        <f t="shared" si="30"/>
        <v>0.91514165935315961</v>
      </c>
      <c r="BS9" s="148">
        <f t="shared" si="31"/>
        <v>0.888487047915689</v>
      </c>
      <c r="BT9" s="148">
        <f t="shared" si="32"/>
        <v>0.86260878438416411</v>
      </c>
      <c r="BU9" s="148">
        <f t="shared" si="33"/>
        <v>0.83748425668365445</v>
      </c>
      <c r="BV9" s="148">
        <f t="shared" si="34"/>
        <v>0.81309151134335378</v>
      </c>
      <c r="BW9" s="148">
        <f t="shared" si="35"/>
        <v>0.78940923431393573</v>
      </c>
      <c r="BX9" s="148">
        <f t="shared" si="36"/>
        <v>0.76641673234362695</v>
      </c>
      <c r="BY9" s="148">
        <f t="shared" si="37"/>
        <v>0.74409391489672516</v>
      </c>
      <c r="BZ9" s="148">
        <f t="shared" si="38"/>
        <v>0.72242127659876232</v>
      </c>
      <c r="CA9" s="148">
        <f t="shared" si="39"/>
        <v>0.70137988019297326</v>
      </c>
      <c r="CB9" s="148">
        <f t="shared" si="40"/>
        <v>0.68095133999317792</v>
      </c>
      <c r="CC9" s="148">
        <f t="shared" si="41"/>
        <v>0.66111780581861923</v>
      </c>
      <c r="CD9" s="148">
        <f t="shared" si="42"/>
        <v>0.64186194739671765</v>
      </c>
      <c r="CE9" s="148">
        <f t="shared" si="43"/>
        <v>0.62316693922011435</v>
      </c>
      <c r="CF9" s="148">
        <f t="shared" si="44"/>
        <v>0.60501644584477121</v>
      </c>
      <c r="CG9" s="148">
        <f t="shared" si="45"/>
        <v>0.5873946076162827</v>
      </c>
      <c r="CH9" s="148">
        <f t="shared" si="46"/>
        <v>0.57028602681192497</v>
      </c>
      <c r="CI9" s="148">
        <f t="shared" si="47"/>
        <v>0.55367575418633497</v>
      </c>
      <c r="CJ9" s="148">
        <f t="shared" si="48"/>
        <v>0.5375492759090631</v>
      </c>
      <c r="CK9" s="148">
        <f t="shared" si="49"/>
        <v>0.52189250088258554</v>
      </c>
      <c r="CL9" s="148">
        <f t="shared" si="50"/>
        <v>0.50669174842969467</v>
      </c>
      <c r="CM9" s="148">
        <f t="shared" si="51"/>
        <v>0.49193373633950943</v>
      </c>
      <c r="CN9" s="148">
        <f t="shared" si="52"/>
        <v>0.47760556926165965</v>
      </c>
      <c r="CO9" s="148">
        <f t="shared" si="53"/>
        <v>0.46369472743850448</v>
      </c>
      <c r="CP9" s="148">
        <f t="shared" si="54"/>
        <v>0.45018905576553836</v>
      </c>
      <c r="CQ9" s="148">
        <f t="shared" si="55"/>
        <v>0.4370767531704256</v>
      </c>
      <c r="CR9" s="148">
        <f t="shared" si="56"/>
        <v>0.42434636230138412</v>
      </c>
      <c r="CS9" s="148">
        <f t="shared" si="57"/>
        <v>0.41198675951590691</v>
      </c>
      <c r="CT9" s="58">
        <f t="shared" si="58"/>
        <v>0</v>
      </c>
      <c r="CU9" s="58" t="e">
        <f t="shared" si="59"/>
        <v>#DIV/0!</v>
      </c>
      <c r="CV9" s="58" t="e">
        <f t="shared" si="60"/>
        <v>#DIV/0!</v>
      </c>
      <c r="CW9" s="58" t="e">
        <f t="shared" si="61"/>
        <v>#DIV/0!</v>
      </c>
      <c r="CX9" s="58" t="e">
        <f t="shared" si="62"/>
        <v>#DIV/0!</v>
      </c>
      <c r="CY9" s="58" t="e">
        <f t="shared" si="63"/>
        <v>#DIV/0!</v>
      </c>
      <c r="CZ9" s="58" t="e">
        <f t="shared" si="64"/>
        <v>#DIV/0!</v>
      </c>
      <c r="DA9" s="58" t="e">
        <f t="shared" si="65"/>
        <v>#DIV/0!</v>
      </c>
      <c r="DB9" s="58" t="e">
        <f t="shared" si="66"/>
        <v>#DIV/0!</v>
      </c>
      <c r="DC9" s="58" t="e">
        <f t="shared" si="67"/>
        <v>#DIV/0!</v>
      </c>
      <c r="DD9" s="58" t="e">
        <f t="shared" si="68"/>
        <v>#DIV/0!</v>
      </c>
      <c r="DE9" s="58" t="e">
        <f t="shared" si="69"/>
        <v>#DIV/0!</v>
      </c>
      <c r="DF9" s="58" t="e">
        <f t="shared" si="70"/>
        <v>#DIV/0!</v>
      </c>
      <c r="DG9" s="58" t="e">
        <f t="shared" si="71"/>
        <v>#DIV/0!</v>
      </c>
      <c r="DH9" s="58" t="e">
        <f t="shared" si="72"/>
        <v>#DIV/0!</v>
      </c>
      <c r="DI9" s="58" t="e">
        <f t="shared" si="73"/>
        <v>#DIV/0!</v>
      </c>
      <c r="DJ9" s="58" t="e">
        <f t="shared" si="74"/>
        <v>#DIV/0!</v>
      </c>
      <c r="DK9" s="58" t="e">
        <f t="shared" si="75"/>
        <v>#DIV/0!</v>
      </c>
      <c r="DL9" s="58" t="e">
        <f t="shared" si="76"/>
        <v>#DIV/0!</v>
      </c>
      <c r="DM9" s="58" t="e">
        <f t="shared" si="77"/>
        <v>#DIV/0!</v>
      </c>
      <c r="DN9" s="58" t="e">
        <f t="shared" si="78"/>
        <v>#DIV/0!</v>
      </c>
      <c r="DO9" s="58" t="e">
        <f t="shared" si="79"/>
        <v>#DIV/0!</v>
      </c>
      <c r="DP9" s="58" t="e">
        <f t="shared" si="80"/>
        <v>#DIV/0!</v>
      </c>
      <c r="DQ9" s="58" t="e">
        <f t="shared" si="81"/>
        <v>#DIV/0!</v>
      </c>
      <c r="DR9" s="58" t="e">
        <f t="shared" si="82"/>
        <v>#DIV/0!</v>
      </c>
      <c r="DS9" s="58" t="e">
        <f t="shared" si="83"/>
        <v>#DIV/0!</v>
      </c>
      <c r="DT9" s="58" t="e">
        <f t="shared" si="84"/>
        <v>#DIV/0!</v>
      </c>
      <c r="DU9" s="58" t="e">
        <f t="shared" si="85"/>
        <v>#DIV/0!</v>
      </c>
      <c r="DV9" s="58" t="e">
        <f t="shared" si="86"/>
        <v>#DIV/0!</v>
      </c>
      <c r="DW9" s="58" t="e">
        <f t="shared" si="87"/>
        <v>#DIV/0!</v>
      </c>
      <c r="DX9" s="58" t="e">
        <f t="shared" si="88"/>
        <v>#DIV/0!</v>
      </c>
      <c r="DY9" s="58">
        <f t="shared" si="89"/>
        <v>0</v>
      </c>
      <c r="DZ9" s="58" t="e">
        <f t="shared" si="3"/>
        <v>#DIV/0!</v>
      </c>
      <c r="EA9" s="58" t="e">
        <f t="shared" si="4"/>
        <v>#DIV/0!</v>
      </c>
      <c r="EB9" s="58" t="e">
        <f t="shared" si="90"/>
        <v>#DIV/0!</v>
      </c>
      <c r="EC9" s="58" t="e">
        <f t="shared" si="91"/>
        <v>#DIV/0!</v>
      </c>
      <c r="ED9" s="58" t="e">
        <f t="shared" si="92"/>
        <v>#DIV/0!</v>
      </c>
      <c r="EE9" s="58" t="e">
        <f t="shared" si="93"/>
        <v>#DIV/0!</v>
      </c>
      <c r="EF9" s="58" t="e">
        <f t="shared" si="94"/>
        <v>#DIV/0!</v>
      </c>
      <c r="EG9" s="58" t="e">
        <f t="shared" si="95"/>
        <v>#DIV/0!</v>
      </c>
      <c r="EH9" s="58" t="e">
        <f t="shared" si="96"/>
        <v>#DIV/0!</v>
      </c>
      <c r="EI9" s="58" t="e">
        <f t="shared" si="97"/>
        <v>#DIV/0!</v>
      </c>
      <c r="EJ9" s="58" t="e">
        <f t="shared" si="98"/>
        <v>#DIV/0!</v>
      </c>
      <c r="EK9" s="58" t="e">
        <f t="shared" si="99"/>
        <v>#DIV/0!</v>
      </c>
      <c r="EL9" s="58" t="e">
        <f t="shared" si="100"/>
        <v>#DIV/0!</v>
      </c>
      <c r="EM9" s="58" t="e">
        <f t="shared" si="101"/>
        <v>#DIV/0!</v>
      </c>
      <c r="EN9" s="58" t="e">
        <f t="shared" si="102"/>
        <v>#DIV/0!</v>
      </c>
      <c r="EO9" s="58" t="e">
        <f t="shared" si="103"/>
        <v>#DIV/0!</v>
      </c>
      <c r="EP9" s="58" t="e">
        <f t="shared" si="104"/>
        <v>#DIV/0!</v>
      </c>
      <c r="EQ9" s="58" t="e">
        <f t="shared" si="105"/>
        <v>#DIV/0!</v>
      </c>
      <c r="ER9" s="58" t="e">
        <f t="shared" si="106"/>
        <v>#DIV/0!</v>
      </c>
      <c r="ES9" s="58" t="e">
        <f t="shared" si="107"/>
        <v>#DIV/0!</v>
      </c>
      <c r="ET9" s="58" t="e">
        <f t="shared" si="108"/>
        <v>#DIV/0!</v>
      </c>
      <c r="EU9" s="58" t="e">
        <f t="shared" si="109"/>
        <v>#DIV/0!</v>
      </c>
      <c r="EV9" s="58" t="e">
        <f t="shared" si="110"/>
        <v>#DIV/0!</v>
      </c>
      <c r="EW9" s="58" t="e">
        <f t="shared" si="111"/>
        <v>#DIV/0!</v>
      </c>
      <c r="EX9" s="58" t="e">
        <f t="shared" si="112"/>
        <v>#DIV/0!</v>
      </c>
      <c r="EY9" s="58" t="e">
        <f t="shared" si="113"/>
        <v>#DIV/0!</v>
      </c>
      <c r="EZ9" s="58" t="e">
        <f t="shared" si="114"/>
        <v>#DIV/0!</v>
      </c>
      <c r="FA9" s="58" t="e">
        <f t="shared" si="115"/>
        <v>#DIV/0!</v>
      </c>
      <c r="FB9" s="58" t="e">
        <f t="shared" si="116"/>
        <v>#DIV/0!</v>
      </c>
      <c r="FC9" s="149" t="e">
        <f t="shared" si="117"/>
        <v>#DIV/0!</v>
      </c>
    </row>
    <row r="10" spans="1:159" s="40" customFormat="1" ht="14.25" x14ac:dyDescent="0.2">
      <c r="A10" s="90">
        <v>10</v>
      </c>
      <c r="B10" s="150"/>
      <c r="C10" s="151"/>
      <c r="D10" s="151"/>
      <c r="E10" s="151"/>
      <c r="F10" s="151"/>
      <c r="G10" s="151"/>
      <c r="H10" s="151"/>
      <c r="I10" s="151"/>
      <c r="J10" s="151"/>
      <c r="K10" s="152"/>
      <c r="L10" s="127" t="e">
        <f t="shared" si="6"/>
        <v>#DIV/0!</v>
      </c>
      <c r="M10" s="127" t="e">
        <f t="shared" si="7"/>
        <v>#DIV/0!</v>
      </c>
      <c r="N10" s="127">
        <f t="shared" si="8"/>
        <v>0</v>
      </c>
      <c r="O10" s="127" t="e">
        <f t="shared" si="9"/>
        <v>#DIV/0!</v>
      </c>
      <c r="P10" s="66" t="e">
        <f t="shared" si="10"/>
        <v>#DIV/0!</v>
      </c>
      <c r="R10" s="105" t="e">
        <f t="shared" si="11"/>
        <v>#DIV/0!</v>
      </c>
      <c r="S10" s="142">
        <f t="shared" si="12"/>
        <v>0</v>
      </c>
      <c r="T10" s="142" t="e">
        <f t="shared" si="13"/>
        <v>#DIV/0!</v>
      </c>
      <c r="U10" s="143">
        <v>1.31E-6</v>
      </c>
      <c r="V10" s="143" t="e">
        <f t="shared" si="14"/>
        <v>#DIV/0!</v>
      </c>
      <c r="W10" s="144">
        <v>0.4</v>
      </c>
      <c r="X10" s="143" t="e">
        <f t="shared" si="15"/>
        <v>#DIV/0!</v>
      </c>
      <c r="Y10" s="145">
        <v>2.5000000000000001E-2</v>
      </c>
      <c r="Z10" s="145" t="e">
        <f t="shared" si="16"/>
        <v>#DIV/0!</v>
      </c>
      <c r="AA10" s="145" t="e">
        <f t="shared" si="17"/>
        <v>#DIV/0!</v>
      </c>
      <c r="AB10" s="145" t="e">
        <f t="shared" si="18"/>
        <v>#DIV/0!</v>
      </c>
      <c r="AC10" s="145" t="e">
        <f t="shared" si="19"/>
        <v>#DIV/0!</v>
      </c>
      <c r="AD10" s="145" t="e">
        <f t="shared" si="20"/>
        <v>#DIV/0!</v>
      </c>
      <c r="AE10" s="146" t="e">
        <f t="shared" si="21"/>
        <v>#DIV/0!</v>
      </c>
      <c r="AF10" s="144" t="e">
        <f t="shared" si="22"/>
        <v>#DIV/0!</v>
      </c>
      <c r="AG10" s="144" t="e">
        <f t="shared" si="23"/>
        <v>#DIV/0!</v>
      </c>
      <c r="AI10" s="101">
        <v>0</v>
      </c>
      <c r="AJ10" s="101">
        <v>1</v>
      </c>
      <c r="AK10" s="101">
        <v>2</v>
      </c>
      <c r="AL10" s="101">
        <v>3</v>
      </c>
      <c r="AM10" s="101">
        <v>4</v>
      </c>
      <c r="AN10" s="101">
        <v>5</v>
      </c>
      <c r="AO10" s="101">
        <v>6</v>
      </c>
      <c r="AP10" s="101">
        <v>7</v>
      </c>
      <c r="AQ10" s="101">
        <v>8</v>
      </c>
      <c r="AR10" s="101">
        <v>9</v>
      </c>
      <c r="AS10" s="101">
        <v>10</v>
      </c>
      <c r="AT10" s="101">
        <v>11</v>
      </c>
      <c r="AU10" s="101">
        <v>12</v>
      </c>
      <c r="AV10" s="101">
        <v>13</v>
      </c>
      <c r="AW10" s="101">
        <v>14</v>
      </c>
      <c r="AX10" s="101">
        <v>15</v>
      </c>
      <c r="AY10" s="101">
        <v>16</v>
      </c>
      <c r="AZ10" s="101">
        <v>17</v>
      </c>
      <c r="BA10" s="101">
        <v>18</v>
      </c>
      <c r="BB10" s="101">
        <v>19</v>
      </c>
      <c r="BC10" s="101">
        <v>20</v>
      </c>
      <c r="BD10" s="101">
        <v>21</v>
      </c>
      <c r="BE10" s="101">
        <v>22</v>
      </c>
      <c r="BF10" s="101">
        <v>23</v>
      </c>
      <c r="BG10" s="101">
        <v>24</v>
      </c>
      <c r="BH10" s="101">
        <v>25</v>
      </c>
      <c r="BI10" s="101">
        <v>26</v>
      </c>
      <c r="BJ10" s="101">
        <v>27</v>
      </c>
      <c r="BK10" s="101">
        <v>28</v>
      </c>
      <c r="BL10" s="101">
        <v>29</v>
      </c>
      <c r="BM10" s="101">
        <v>30</v>
      </c>
      <c r="BN10" s="147">
        <v>0.03</v>
      </c>
      <c r="BO10" s="148">
        <f t="shared" si="27"/>
        <v>1</v>
      </c>
      <c r="BP10" s="148">
        <f t="shared" si="28"/>
        <v>0.970873786407767</v>
      </c>
      <c r="BQ10" s="148">
        <f t="shared" si="29"/>
        <v>0.94259590913375435</v>
      </c>
      <c r="BR10" s="148">
        <f t="shared" si="30"/>
        <v>0.91514165935315961</v>
      </c>
      <c r="BS10" s="148">
        <f t="shared" si="31"/>
        <v>0.888487047915689</v>
      </c>
      <c r="BT10" s="148">
        <f t="shared" si="32"/>
        <v>0.86260878438416411</v>
      </c>
      <c r="BU10" s="148">
        <f t="shared" si="33"/>
        <v>0.83748425668365445</v>
      </c>
      <c r="BV10" s="148">
        <f t="shared" si="34"/>
        <v>0.81309151134335378</v>
      </c>
      <c r="BW10" s="148">
        <f t="shared" si="35"/>
        <v>0.78940923431393573</v>
      </c>
      <c r="BX10" s="148">
        <f t="shared" si="36"/>
        <v>0.76641673234362695</v>
      </c>
      <c r="BY10" s="148">
        <f t="shared" si="37"/>
        <v>0.74409391489672516</v>
      </c>
      <c r="BZ10" s="148">
        <f t="shared" si="38"/>
        <v>0.72242127659876232</v>
      </c>
      <c r="CA10" s="148">
        <f t="shared" si="39"/>
        <v>0.70137988019297326</v>
      </c>
      <c r="CB10" s="148">
        <f t="shared" si="40"/>
        <v>0.68095133999317792</v>
      </c>
      <c r="CC10" s="148">
        <f t="shared" si="41"/>
        <v>0.66111780581861923</v>
      </c>
      <c r="CD10" s="148">
        <f t="shared" si="42"/>
        <v>0.64186194739671765</v>
      </c>
      <c r="CE10" s="148">
        <f t="shared" si="43"/>
        <v>0.62316693922011435</v>
      </c>
      <c r="CF10" s="148">
        <f t="shared" si="44"/>
        <v>0.60501644584477121</v>
      </c>
      <c r="CG10" s="148">
        <f t="shared" si="45"/>
        <v>0.5873946076162827</v>
      </c>
      <c r="CH10" s="148">
        <f t="shared" si="46"/>
        <v>0.57028602681192497</v>
      </c>
      <c r="CI10" s="148">
        <f t="shared" si="47"/>
        <v>0.55367575418633497</v>
      </c>
      <c r="CJ10" s="148">
        <f t="shared" si="48"/>
        <v>0.5375492759090631</v>
      </c>
      <c r="CK10" s="148">
        <f t="shared" si="49"/>
        <v>0.52189250088258554</v>
      </c>
      <c r="CL10" s="148">
        <f t="shared" si="50"/>
        <v>0.50669174842969467</v>
      </c>
      <c r="CM10" s="148">
        <f t="shared" si="51"/>
        <v>0.49193373633950943</v>
      </c>
      <c r="CN10" s="148">
        <f t="shared" si="52"/>
        <v>0.47760556926165965</v>
      </c>
      <c r="CO10" s="148">
        <f t="shared" si="53"/>
        <v>0.46369472743850448</v>
      </c>
      <c r="CP10" s="148">
        <f t="shared" si="54"/>
        <v>0.45018905576553836</v>
      </c>
      <c r="CQ10" s="148">
        <f t="shared" si="55"/>
        <v>0.4370767531704256</v>
      </c>
      <c r="CR10" s="148">
        <f t="shared" si="56"/>
        <v>0.42434636230138412</v>
      </c>
      <c r="CS10" s="148">
        <f t="shared" si="57"/>
        <v>0.41198675951590691</v>
      </c>
      <c r="CT10" s="58">
        <f t="shared" si="58"/>
        <v>0</v>
      </c>
      <c r="CU10" s="58" t="e">
        <f t="shared" si="59"/>
        <v>#DIV/0!</v>
      </c>
      <c r="CV10" s="58" t="e">
        <f t="shared" si="60"/>
        <v>#DIV/0!</v>
      </c>
      <c r="CW10" s="58" t="e">
        <f t="shared" si="61"/>
        <v>#DIV/0!</v>
      </c>
      <c r="CX10" s="58" t="e">
        <f t="shared" si="62"/>
        <v>#DIV/0!</v>
      </c>
      <c r="CY10" s="58" t="e">
        <f t="shared" si="63"/>
        <v>#DIV/0!</v>
      </c>
      <c r="CZ10" s="58" t="e">
        <f t="shared" si="64"/>
        <v>#DIV/0!</v>
      </c>
      <c r="DA10" s="58" t="e">
        <f t="shared" si="65"/>
        <v>#DIV/0!</v>
      </c>
      <c r="DB10" s="58" t="e">
        <f t="shared" si="66"/>
        <v>#DIV/0!</v>
      </c>
      <c r="DC10" s="58" t="e">
        <f t="shared" si="67"/>
        <v>#DIV/0!</v>
      </c>
      <c r="DD10" s="58" t="e">
        <f t="shared" si="68"/>
        <v>#DIV/0!</v>
      </c>
      <c r="DE10" s="58" t="e">
        <f t="shared" si="69"/>
        <v>#DIV/0!</v>
      </c>
      <c r="DF10" s="58" t="e">
        <f t="shared" si="70"/>
        <v>#DIV/0!</v>
      </c>
      <c r="DG10" s="58" t="e">
        <f t="shared" si="71"/>
        <v>#DIV/0!</v>
      </c>
      <c r="DH10" s="58" t="e">
        <f t="shared" si="72"/>
        <v>#DIV/0!</v>
      </c>
      <c r="DI10" s="58" t="e">
        <f t="shared" si="73"/>
        <v>#DIV/0!</v>
      </c>
      <c r="DJ10" s="58" t="e">
        <f t="shared" si="74"/>
        <v>#DIV/0!</v>
      </c>
      <c r="DK10" s="58" t="e">
        <f t="shared" si="75"/>
        <v>#DIV/0!</v>
      </c>
      <c r="DL10" s="58" t="e">
        <f t="shared" si="76"/>
        <v>#DIV/0!</v>
      </c>
      <c r="DM10" s="58" t="e">
        <f t="shared" si="77"/>
        <v>#DIV/0!</v>
      </c>
      <c r="DN10" s="58" t="e">
        <f t="shared" si="78"/>
        <v>#DIV/0!</v>
      </c>
      <c r="DO10" s="58" t="e">
        <f t="shared" si="79"/>
        <v>#DIV/0!</v>
      </c>
      <c r="DP10" s="58" t="e">
        <f t="shared" si="80"/>
        <v>#DIV/0!</v>
      </c>
      <c r="DQ10" s="58" t="e">
        <f t="shared" si="81"/>
        <v>#DIV/0!</v>
      </c>
      <c r="DR10" s="58" t="e">
        <f t="shared" si="82"/>
        <v>#DIV/0!</v>
      </c>
      <c r="DS10" s="58" t="e">
        <f t="shared" si="83"/>
        <v>#DIV/0!</v>
      </c>
      <c r="DT10" s="58" t="e">
        <f t="shared" si="84"/>
        <v>#DIV/0!</v>
      </c>
      <c r="DU10" s="58" t="e">
        <f t="shared" si="85"/>
        <v>#DIV/0!</v>
      </c>
      <c r="DV10" s="58" t="e">
        <f t="shared" si="86"/>
        <v>#DIV/0!</v>
      </c>
      <c r="DW10" s="58" t="e">
        <f t="shared" si="87"/>
        <v>#DIV/0!</v>
      </c>
      <c r="DX10" s="58" t="e">
        <f t="shared" si="88"/>
        <v>#DIV/0!</v>
      </c>
      <c r="DY10" s="58">
        <f t="shared" si="89"/>
        <v>0</v>
      </c>
      <c r="DZ10" s="58" t="e">
        <f t="shared" si="3"/>
        <v>#DIV/0!</v>
      </c>
      <c r="EA10" s="58" t="e">
        <f t="shared" si="4"/>
        <v>#DIV/0!</v>
      </c>
      <c r="EB10" s="58" t="e">
        <f t="shared" si="90"/>
        <v>#DIV/0!</v>
      </c>
      <c r="EC10" s="58" t="e">
        <f t="shared" si="91"/>
        <v>#DIV/0!</v>
      </c>
      <c r="ED10" s="58" t="e">
        <f t="shared" si="92"/>
        <v>#DIV/0!</v>
      </c>
      <c r="EE10" s="58" t="e">
        <f t="shared" si="93"/>
        <v>#DIV/0!</v>
      </c>
      <c r="EF10" s="58" t="e">
        <f t="shared" si="94"/>
        <v>#DIV/0!</v>
      </c>
      <c r="EG10" s="58" t="e">
        <f t="shared" si="95"/>
        <v>#DIV/0!</v>
      </c>
      <c r="EH10" s="58" t="e">
        <f t="shared" si="96"/>
        <v>#DIV/0!</v>
      </c>
      <c r="EI10" s="58" t="e">
        <f t="shared" si="97"/>
        <v>#DIV/0!</v>
      </c>
      <c r="EJ10" s="58" t="e">
        <f t="shared" si="98"/>
        <v>#DIV/0!</v>
      </c>
      <c r="EK10" s="58" t="e">
        <f t="shared" si="99"/>
        <v>#DIV/0!</v>
      </c>
      <c r="EL10" s="58" t="e">
        <f t="shared" si="100"/>
        <v>#DIV/0!</v>
      </c>
      <c r="EM10" s="58" t="e">
        <f t="shared" si="101"/>
        <v>#DIV/0!</v>
      </c>
      <c r="EN10" s="58" t="e">
        <f t="shared" si="102"/>
        <v>#DIV/0!</v>
      </c>
      <c r="EO10" s="58" t="e">
        <f t="shared" si="103"/>
        <v>#DIV/0!</v>
      </c>
      <c r="EP10" s="58" t="e">
        <f t="shared" si="104"/>
        <v>#DIV/0!</v>
      </c>
      <c r="EQ10" s="58" t="e">
        <f t="shared" si="105"/>
        <v>#DIV/0!</v>
      </c>
      <c r="ER10" s="58" t="e">
        <f t="shared" si="106"/>
        <v>#DIV/0!</v>
      </c>
      <c r="ES10" s="58" t="e">
        <f t="shared" si="107"/>
        <v>#DIV/0!</v>
      </c>
      <c r="ET10" s="58" t="e">
        <f t="shared" si="108"/>
        <v>#DIV/0!</v>
      </c>
      <c r="EU10" s="58" t="e">
        <f t="shared" si="109"/>
        <v>#DIV/0!</v>
      </c>
      <c r="EV10" s="58" t="e">
        <f t="shared" si="110"/>
        <v>#DIV/0!</v>
      </c>
      <c r="EW10" s="58" t="e">
        <f t="shared" si="111"/>
        <v>#DIV/0!</v>
      </c>
      <c r="EX10" s="58" t="e">
        <f t="shared" si="112"/>
        <v>#DIV/0!</v>
      </c>
      <c r="EY10" s="58" t="e">
        <f t="shared" si="113"/>
        <v>#DIV/0!</v>
      </c>
      <c r="EZ10" s="58" t="e">
        <f t="shared" si="114"/>
        <v>#DIV/0!</v>
      </c>
      <c r="FA10" s="58" t="e">
        <f t="shared" si="115"/>
        <v>#DIV/0!</v>
      </c>
      <c r="FB10" s="58" t="e">
        <f t="shared" si="116"/>
        <v>#DIV/0!</v>
      </c>
      <c r="FC10" s="149" t="e">
        <f t="shared" si="117"/>
        <v>#DIV/0!</v>
      </c>
    </row>
    <row r="11" spans="1:159" s="40" customFormat="1" ht="14.25" x14ac:dyDescent="0.2">
      <c r="A11" s="90">
        <v>11</v>
      </c>
      <c r="B11" s="150"/>
      <c r="C11" s="151"/>
      <c r="D11" s="151"/>
      <c r="E11" s="151"/>
      <c r="F11" s="151"/>
      <c r="G11" s="151"/>
      <c r="H11" s="151"/>
      <c r="I11" s="151"/>
      <c r="J11" s="151"/>
      <c r="K11" s="152"/>
      <c r="L11" s="127" t="e">
        <f t="shared" si="6"/>
        <v>#DIV/0!</v>
      </c>
      <c r="M11" s="127" t="e">
        <f t="shared" si="7"/>
        <v>#DIV/0!</v>
      </c>
      <c r="N11" s="127">
        <f t="shared" si="8"/>
        <v>0</v>
      </c>
      <c r="O11" s="127" t="e">
        <f t="shared" si="9"/>
        <v>#DIV/0!</v>
      </c>
      <c r="P11" s="66" t="e">
        <f t="shared" si="10"/>
        <v>#DIV/0!</v>
      </c>
      <c r="R11" s="105" t="e">
        <f t="shared" si="11"/>
        <v>#DIV/0!</v>
      </c>
      <c r="S11" s="142">
        <f t="shared" si="12"/>
        <v>0</v>
      </c>
      <c r="T11" s="142" t="e">
        <f t="shared" si="13"/>
        <v>#DIV/0!</v>
      </c>
      <c r="U11" s="143">
        <v>1.31E-6</v>
      </c>
      <c r="V11" s="143" t="e">
        <f t="shared" si="14"/>
        <v>#DIV/0!</v>
      </c>
      <c r="W11" s="144">
        <v>0.4</v>
      </c>
      <c r="X11" s="143" t="e">
        <f t="shared" si="15"/>
        <v>#DIV/0!</v>
      </c>
      <c r="Y11" s="145">
        <v>2.5000000000000001E-2</v>
      </c>
      <c r="Z11" s="145" t="e">
        <f t="shared" si="16"/>
        <v>#DIV/0!</v>
      </c>
      <c r="AA11" s="145" t="e">
        <f t="shared" si="17"/>
        <v>#DIV/0!</v>
      </c>
      <c r="AB11" s="145" t="e">
        <f t="shared" si="18"/>
        <v>#DIV/0!</v>
      </c>
      <c r="AC11" s="145" t="e">
        <f t="shared" si="19"/>
        <v>#DIV/0!</v>
      </c>
      <c r="AD11" s="145" t="e">
        <f t="shared" si="20"/>
        <v>#DIV/0!</v>
      </c>
      <c r="AE11" s="146" t="e">
        <f t="shared" si="21"/>
        <v>#DIV/0!</v>
      </c>
      <c r="AF11" s="144" t="e">
        <f t="shared" si="22"/>
        <v>#DIV/0!</v>
      </c>
      <c r="AG11" s="144" t="e">
        <f t="shared" si="23"/>
        <v>#DIV/0!</v>
      </c>
      <c r="AI11" s="101">
        <v>0</v>
      </c>
      <c r="AJ11" s="101">
        <v>1</v>
      </c>
      <c r="AK11" s="101">
        <v>2</v>
      </c>
      <c r="AL11" s="101">
        <v>3</v>
      </c>
      <c r="AM11" s="101">
        <v>4</v>
      </c>
      <c r="AN11" s="101">
        <v>5</v>
      </c>
      <c r="AO11" s="101">
        <v>6</v>
      </c>
      <c r="AP11" s="101">
        <v>7</v>
      </c>
      <c r="AQ11" s="101">
        <v>8</v>
      </c>
      <c r="AR11" s="101">
        <v>9</v>
      </c>
      <c r="AS11" s="101">
        <v>10</v>
      </c>
      <c r="AT11" s="101">
        <v>11</v>
      </c>
      <c r="AU11" s="101">
        <v>12</v>
      </c>
      <c r="AV11" s="101">
        <v>13</v>
      </c>
      <c r="AW11" s="101">
        <v>14</v>
      </c>
      <c r="AX11" s="101">
        <v>15</v>
      </c>
      <c r="AY11" s="101">
        <v>16</v>
      </c>
      <c r="AZ11" s="101">
        <v>17</v>
      </c>
      <c r="BA11" s="101">
        <v>18</v>
      </c>
      <c r="BB11" s="101">
        <v>19</v>
      </c>
      <c r="BC11" s="101">
        <v>20</v>
      </c>
      <c r="BD11" s="101">
        <v>21</v>
      </c>
      <c r="BE11" s="101">
        <v>22</v>
      </c>
      <c r="BF11" s="101">
        <v>23</v>
      </c>
      <c r="BG11" s="101">
        <v>24</v>
      </c>
      <c r="BH11" s="101">
        <v>25</v>
      </c>
      <c r="BI11" s="101">
        <v>26</v>
      </c>
      <c r="BJ11" s="101">
        <v>27</v>
      </c>
      <c r="BK11" s="101">
        <v>28</v>
      </c>
      <c r="BL11" s="101">
        <v>29</v>
      </c>
      <c r="BM11" s="101">
        <v>30</v>
      </c>
      <c r="BN11" s="147">
        <v>0.03</v>
      </c>
      <c r="BO11" s="148">
        <f t="shared" si="27"/>
        <v>1</v>
      </c>
      <c r="BP11" s="148">
        <f t="shared" si="28"/>
        <v>0.970873786407767</v>
      </c>
      <c r="BQ11" s="148">
        <f t="shared" si="29"/>
        <v>0.94259590913375435</v>
      </c>
      <c r="BR11" s="148">
        <f t="shared" si="30"/>
        <v>0.91514165935315961</v>
      </c>
      <c r="BS11" s="148">
        <f t="shared" si="31"/>
        <v>0.888487047915689</v>
      </c>
      <c r="BT11" s="148">
        <f t="shared" si="32"/>
        <v>0.86260878438416411</v>
      </c>
      <c r="BU11" s="148">
        <f t="shared" si="33"/>
        <v>0.83748425668365445</v>
      </c>
      <c r="BV11" s="148">
        <f t="shared" si="34"/>
        <v>0.81309151134335378</v>
      </c>
      <c r="BW11" s="148">
        <f t="shared" si="35"/>
        <v>0.78940923431393573</v>
      </c>
      <c r="BX11" s="148">
        <f t="shared" si="36"/>
        <v>0.76641673234362695</v>
      </c>
      <c r="BY11" s="148">
        <f t="shared" si="37"/>
        <v>0.74409391489672516</v>
      </c>
      <c r="BZ11" s="148">
        <f t="shared" si="38"/>
        <v>0.72242127659876232</v>
      </c>
      <c r="CA11" s="148">
        <f t="shared" si="39"/>
        <v>0.70137988019297326</v>
      </c>
      <c r="CB11" s="148">
        <f t="shared" si="40"/>
        <v>0.68095133999317792</v>
      </c>
      <c r="CC11" s="148">
        <f t="shared" si="41"/>
        <v>0.66111780581861923</v>
      </c>
      <c r="CD11" s="148">
        <f t="shared" si="42"/>
        <v>0.64186194739671765</v>
      </c>
      <c r="CE11" s="148">
        <f t="shared" si="43"/>
        <v>0.62316693922011435</v>
      </c>
      <c r="CF11" s="148">
        <f t="shared" si="44"/>
        <v>0.60501644584477121</v>
      </c>
      <c r="CG11" s="148">
        <f t="shared" si="45"/>
        <v>0.5873946076162827</v>
      </c>
      <c r="CH11" s="148">
        <f t="shared" si="46"/>
        <v>0.57028602681192497</v>
      </c>
      <c r="CI11" s="148">
        <f t="shared" si="47"/>
        <v>0.55367575418633497</v>
      </c>
      <c r="CJ11" s="148">
        <f t="shared" si="48"/>
        <v>0.5375492759090631</v>
      </c>
      <c r="CK11" s="148">
        <f t="shared" si="49"/>
        <v>0.52189250088258554</v>
      </c>
      <c r="CL11" s="148">
        <f t="shared" si="50"/>
        <v>0.50669174842969467</v>
      </c>
      <c r="CM11" s="148">
        <f t="shared" si="51"/>
        <v>0.49193373633950943</v>
      </c>
      <c r="CN11" s="148">
        <f t="shared" si="52"/>
        <v>0.47760556926165965</v>
      </c>
      <c r="CO11" s="148">
        <f t="shared" si="53"/>
        <v>0.46369472743850448</v>
      </c>
      <c r="CP11" s="148">
        <f t="shared" si="54"/>
        <v>0.45018905576553836</v>
      </c>
      <c r="CQ11" s="148">
        <f t="shared" si="55"/>
        <v>0.4370767531704256</v>
      </c>
      <c r="CR11" s="148">
        <f t="shared" si="56"/>
        <v>0.42434636230138412</v>
      </c>
      <c r="CS11" s="148">
        <f t="shared" si="57"/>
        <v>0.41198675951590691</v>
      </c>
      <c r="CT11" s="58">
        <f t="shared" si="58"/>
        <v>0</v>
      </c>
      <c r="CU11" s="58" t="e">
        <f t="shared" si="59"/>
        <v>#DIV/0!</v>
      </c>
      <c r="CV11" s="58" t="e">
        <f t="shared" si="60"/>
        <v>#DIV/0!</v>
      </c>
      <c r="CW11" s="58" t="e">
        <f t="shared" si="61"/>
        <v>#DIV/0!</v>
      </c>
      <c r="CX11" s="58" t="e">
        <f t="shared" si="62"/>
        <v>#DIV/0!</v>
      </c>
      <c r="CY11" s="58" t="e">
        <f t="shared" si="63"/>
        <v>#DIV/0!</v>
      </c>
      <c r="CZ11" s="58" t="e">
        <f t="shared" si="64"/>
        <v>#DIV/0!</v>
      </c>
      <c r="DA11" s="58" t="e">
        <f t="shared" si="65"/>
        <v>#DIV/0!</v>
      </c>
      <c r="DB11" s="58" t="e">
        <f t="shared" si="66"/>
        <v>#DIV/0!</v>
      </c>
      <c r="DC11" s="58" t="e">
        <f t="shared" si="67"/>
        <v>#DIV/0!</v>
      </c>
      <c r="DD11" s="58" t="e">
        <f t="shared" si="68"/>
        <v>#DIV/0!</v>
      </c>
      <c r="DE11" s="58" t="e">
        <f t="shared" si="69"/>
        <v>#DIV/0!</v>
      </c>
      <c r="DF11" s="58" t="e">
        <f t="shared" si="70"/>
        <v>#DIV/0!</v>
      </c>
      <c r="DG11" s="58" t="e">
        <f t="shared" si="71"/>
        <v>#DIV/0!</v>
      </c>
      <c r="DH11" s="58" t="e">
        <f t="shared" si="72"/>
        <v>#DIV/0!</v>
      </c>
      <c r="DI11" s="58" t="e">
        <f t="shared" si="73"/>
        <v>#DIV/0!</v>
      </c>
      <c r="DJ11" s="58" t="e">
        <f t="shared" si="74"/>
        <v>#DIV/0!</v>
      </c>
      <c r="DK11" s="58" t="e">
        <f t="shared" si="75"/>
        <v>#DIV/0!</v>
      </c>
      <c r="DL11" s="58" t="e">
        <f t="shared" si="76"/>
        <v>#DIV/0!</v>
      </c>
      <c r="DM11" s="58" t="e">
        <f t="shared" si="77"/>
        <v>#DIV/0!</v>
      </c>
      <c r="DN11" s="58" t="e">
        <f t="shared" si="78"/>
        <v>#DIV/0!</v>
      </c>
      <c r="DO11" s="58" t="e">
        <f t="shared" si="79"/>
        <v>#DIV/0!</v>
      </c>
      <c r="DP11" s="58" t="e">
        <f t="shared" si="80"/>
        <v>#DIV/0!</v>
      </c>
      <c r="DQ11" s="58" t="e">
        <f t="shared" si="81"/>
        <v>#DIV/0!</v>
      </c>
      <c r="DR11" s="58" t="e">
        <f t="shared" si="82"/>
        <v>#DIV/0!</v>
      </c>
      <c r="DS11" s="58" t="e">
        <f t="shared" si="83"/>
        <v>#DIV/0!</v>
      </c>
      <c r="DT11" s="58" t="e">
        <f t="shared" si="84"/>
        <v>#DIV/0!</v>
      </c>
      <c r="DU11" s="58" t="e">
        <f t="shared" si="85"/>
        <v>#DIV/0!</v>
      </c>
      <c r="DV11" s="58" t="e">
        <f t="shared" si="86"/>
        <v>#DIV/0!</v>
      </c>
      <c r="DW11" s="58" t="e">
        <f t="shared" si="87"/>
        <v>#DIV/0!</v>
      </c>
      <c r="DX11" s="58" t="e">
        <f t="shared" si="88"/>
        <v>#DIV/0!</v>
      </c>
      <c r="DY11" s="58">
        <f t="shared" si="89"/>
        <v>0</v>
      </c>
      <c r="DZ11" s="58" t="e">
        <f t="shared" si="3"/>
        <v>#DIV/0!</v>
      </c>
      <c r="EA11" s="58" t="e">
        <f t="shared" si="4"/>
        <v>#DIV/0!</v>
      </c>
      <c r="EB11" s="58" t="e">
        <f t="shared" si="90"/>
        <v>#DIV/0!</v>
      </c>
      <c r="EC11" s="58" t="e">
        <f t="shared" si="91"/>
        <v>#DIV/0!</v>
      </c>
      <c r="ED11" s="58" t="e">
        <f t="shared" si="92"/>
        <v>#DIV/0!</v>
      </c>
      <c r="EE11" s="58" t="e">
        <f t="shared" si="93"/>
        <v>#DIV/0!</v>
      </c>
      <c r="EF11" s="58" t="e">
        <f t="shared" si="94"/>
        <v>#DIV/0!</v>
      </c>
      <c r="EG11" s="58" t="e">
        <f t="shared" si="95"/>
        <v>#DIV/0!</v>
      </c>
      <c r="EH11" s="58" t="e">
        <f t="shared" si="96"/>
        <v>#DIV/0!</v>
      </c>
      <c r="EI11" s="58" t="e">
        <f t="shared" si="97"/>
        <v>#DIV/0!</v>
      </c>
      <c r="EJ11" s="58" t="e">
        <f t="shared" si="98"/>
        <v>#DIV/0!</v>
      </c>
      <c r="EK11" s="58" t="e">
        <f t="shared" si="99"/>
        <v>#DIV/0!</v>
      </c>
      <c r="EL11" s="58" t="e">
        <f t="shared" si="100"/>
        <v>#DIV/0!</v>
      </c>
      <c r="EM11" s="58" t="e">
        <f t="shared" si="101"/>
        <v>#DIV/0!</v>
      </c>
      <c r="EN11" s="58" t="e">
        <f t="shared" si="102"/>
        <v>#DIV/0!</v>
      </c>
      <c r="EO11" s="58" t="e">
        <f t="shared" si="103"/>
        <v>#DIV/0!</v>
      </c>
      <c r="EP11" s="58" t="e">
        <f t="shared" si="104"/>
        <v>#DIV/0!</v>
      </c>
      <c r="EQ11" s="58" t="e">
        <f t="shared" si="105"/>
        <v>#DIV/0!</v>
      </c>
      <c r="ER11" s="58" t="e">
        <f t="shared" si="106"/>
        <v>#DIV/0!</v>
      </c>
      <c r="ES11" s="58" t="e">
        <f t="shared" si="107"/>
        <v>#DIV/0!</v>
      </c>
      <c r="ET11" s="58" t="e">
        <f t="shared" si="108"/>
        <v>#DIV/0!</v>
      </c>
      <c r="EU11" s="58" t="e">
        <f t="shared" si="109"/>
        <v>#DIV/0!</v>
      </c>
      <c r="EV11" s="58" t="e">
        <f t="shared" si="110"/>
        <v>#DIV/0!</v>
      </c>
      <c r="EW11" s="58" t="e">
        <f t="shared" si="111"/>
        <v>#DIV/0!</v>
      </c>
      <c r="EX11" s="58" t="e">
        <f t="shared" si="112"/>
        <v>#DIV/0!</v>
      </c>
      <c r="EY11" s="58" t="e">
        <f t="shared" si="113"/>
        <v>#DIV/0!</v>
      </c>
      <c r="EZ11" s="58" t="e">
        <f t="shared" si="114"/>
        <v>#DIV/0!</v>
      </c>
      <c r="FA11" s="58" t="e">
        <f t="shared" si="115"/>
        <v>#DIV/0!</v>
      </c>
      <c r="FB11" s="58" t="e">
        <f t="shared" si="116"/>
        <v>#DIV/0!</v>
      </c>
      <c r="FC11" s="149" t="e">
        <f t="shared" si="117"/>
        <v>#DIV/0!</v>
      </c>
    </row>
    <row r="12" spans="1:159" s="40" customFormat="1" ht="14.25" x14ac:dyDescent="0.2">
      <c r="A12" s="90">
        <v>12</v>
      </c>
      <c r="B12" s="150"/>
      <c r="C12" s="151"/>
      <c r="D12" s="151"/>
      <c r="E12" s="151"/>
      <c r="F12" s="151"/>
      <c r="G12" s="151"/>
      <c r="H12" s="151"/>
      <c r="I12" s="151"/>
      <c r="J12" s="151"/>
      <c r="K12" s="152"/>
      <c r="L12" s="127" t="e">
        <f t="shared" si="6"/>
        <v>#DIV/0!</v>
      </c>
      <c r="M12" s="127" t="e">
        <f t="shared" si="7"/>
        <v>#DIV/0!</v>
      </c>
      <c r="N12" s="127">
        <f t="shared" si="8"/>
        <v>0</v>
      </c>
      <c r="O12" s="127" t="e">
        <f t="shared" si="9"/>
        <v>#DIV/0!</v>
      </c>
      <c r="P12" s="66" t="e">
        <f t="shared" si="10"/>
        <v>#DIV/0!</v>
      </c>
      <c r="R12" s="105" t="e">
        <f t="shared" si="11"/>
        <v>#DIV/0!</v>
      </c>
      <c r="S12" s="142">
        <f t="shared" si="12"/>
        <v>0</v>
      </c>
      <c r="T12" s="142" t="e">
        <f t="shared" si="13"/>
        <v>#DIV/0!</v>
      </c>
      <c r="U12" s="143">
        <v>1.31E-6</v>
      </c>
      <c r="V12" s="143" t="e">
        <f t="shared" si="14"/>
        <v>#DIV/0!</v>
      </c>
      <c r="W12" s="144">
        <v>0.4</v>
      </c>
      <c r="X12" s="143" t="e">
        <f t="shared" si="15"/>
        <v>#DIV/0!</v>
      </c>
      <c r="Y12" s="145">
        <v>2.5000000000000001E-2</v>
      </c>
      <c r="Z12" s="145" t="e">
        <f t="shared" si="16"/>
        <v>#DIV/0!</v>
      </c>
      <c r="AA12" s="145" t="e">
        <f t="shared" si="17"/>
        <v>#DIV/0!</v>
      </c>
      <c r="AB12" s="145" t="e">
        <f t="shared" si="18"/>
        <v>#DIV/0!</v>
      </c>
      <c r="AC12" s="145" t="e">
        <f t="shared" si="19"/>
        <v>#DIV/0!</v>
      </c>
      <c r="AD12" s="145" t="e">
        <f t="shared" si="20"/>
        <v>#DIV/0!</v>
      </c>
      <c r="AE12" s="146" t="e">
        <f t="shared" si="21"/>
        <v>#DIV/0!</v>
      </c>
      <c r="AF12" s="144" t="e">
        <f t="shared" si="22"/>
        <v>#DIV/0!</v>
      </c>
      <c r="AG12" s="144" t="e">
        <f t="shared" si="23"/>
        <v>#DIV/0!</v>
      </c>
      <c r="AI12" s="101">
        <v>0</v>
      </c>
      <c r="AJ12" s="101">
        <v>1</v>
      </c>
      <c r="AK12" s="101">
        <v>2</v>
      </c>
      <c r="AL12" s="101">
        <v>3</v>
      </c>
      <c r="AM12" s="101">
        <v>4</v>
      </c>
      <c r="AN12" s="101">
        <v>5</v>
      </c>
      <c r="AO12" s="101">
        <v>6</v>
      </c>
      <c r="AP12" s="101">
        <v>7</v>
      </c>
      <c r="AQ12" s="101">
        <v>8</v>
      </c>
      <c r="AR12" s="101">
        <v>9</v>
      </c>
      <c r="AS12" s="101">
        <v>10</v>
      </c>
      <c r="AT12" s="101">
        <v>11</v>
      </c>
      <c r="AU12" s="101">
        <v>12</v>
      </c>
      <c r="AV12" s="101">
        <v>13</v>
      </c>
      <c r="AW12" s="101">
        <v>14</v>
      </c>
      <c r="AX12" s="101">
        <v>15</v>
      </c>
      <c r="AY12" s="101">
        <v>16</v>
      </c>
      <c r="AZ12" s="101">
        <v>17</v>
      </c>
      <c r="BA12" s="101">
        <v>18</v>
      </c>
      <c r="BB12" s="101">
        <v>19</v>
      </c>
      <c r="BC12" s="101">
        <v>20</v>
      </c>
      <c r="BD12" s="101">
        <v>21</v>
      </c>
      <c r="BE12" s="101">
        <v>22</v>
      </c>
      <c r="BF12" s="101">
        <v>23</v>
      </c>
      <c r="BG12" s="101">
        <v>24</v>
      </c>
      <c r="BH12" s="101">
        <v>25</v>
      </c>
      <c r="BI12" s="101">
        <v>26</v>
      </c>
      <c r="BJ12" s="101">
        <v>27</v>
      </c>
      <c r="BK12" s="101">
        <v>28</v>
      </c>
      <c r="BL12" s="101">
        <v>29</v>
      </c>
      <c r="BM12" s="101">
        <v>30</v>
      </c>
      <c r="BN12" s="147">
        <v>0.03</v>
      </c>
      <c r="BO12" s="148">
        <f t="shared" si="27"/>
        <v>1</v>
      </c>
      <c r="BP12" s="148">
        <f t="shared" si="28"/>
        <v>0.970873786407767</v>
      </c>
      <c r="BQ12" s="148">
        <f t="shared" si="29"/>
        <v>0.94259590913375435</v>
      </c>
      <c r="BR12" s="148">
        <f t="shared" si="30"/>
        <v>0.91514165935315961</v>
      </c>
      <c r="BS12" s="148">
        <f t="shared" si="31"/>
        <v>0.888487047915689</v>
      </c>
      <c r="BT12" s="148">
        <f t="shared" si="32"/>
        <v>0.86260878438416411</v>
      </c>
      <c r="BU12" s="148">
        <f t="shared" si="33"/>
        <v>0.83748425668365445</v>
      </c>
      <c r="BV12" s="148">
        <f t="shared" si="34"/>
        <v>0.81309151134335378</v>
      </c>
      <c r="BW12" s="148">
        <f t="shared" si="35"/>
        <v>0.78940923431393573</v>
      </c>
      <c r="BX12" s="148">
        <f t="shared" si="36"/>
        <v>0.76641673234362695</v>
      </c>
      <c r="BY12" s="148">
        <f t="shared" si="37"/>
        <v>0.74409391489672516</v>
      </c>
      <c r="BZ12" s="148">
        <f t="shared" si="38"/>
        <v>0.72242127659876232</v>
      </c>
      <c r="CA12" s="148">
        <f t="shared" si="39"/>
        <v>0.70137988019297326</v>
      </c>
      <c r="CB12" s="148">
        <f t="shared" si="40"/>
        <v>0.68095133999317792</v>
      </c>
      <c r="CC12" s="148">
        <f t="shared" si="41"/>
        <v>0.66111780581861923</v>
      </c>
      <c r="CD12" s="148">
        <f t="shared" si="42"/>
        <v>0.64186194739671765</v>
      </c>
      <c r="CE12" s="148">
        <f t="shared" si="43"/>
        <v>0.62316693922011435</v>
      </c>
      <c r="CF12" s="148">
        <f t="shared" si="44"/>
        <v>0.60501644584477121</v>
      </c>
      <c r="CG12" s="148">
        <f t="shared" si="45"/>
        <v>0.5873946076162827</v>
      </c>
      <c r="CH12" s="148">
        <f t="shared" si="46"/>
        <v>0.57028602681192497</v>
      </c>
      <c r="CI12" s="148">
        <f t="shared" si="47"/>
        <v>0.55367575418633497</v>
      </c>
      <c r="CJ12" s="148">
        <f t="shared" si="48"/>
        <v>0.5375492759090631</v>
      </c>
      <c r="CK12" s="148">
        <f t="shared" si="49"/>
        <v>0.52189250088258554</v>
      </c>
      <c r="CL12" s="148">
        <f t="shared" si="50"/>
        <v>0.50669174842969467</v>
      </c>
      <c r="CM12" s="148">
        <f t="shared" si="51"/>
        <v>0.49193373633950943</v>
      </c>
      <c r="CN12" s="148">
        <f t="shared" si="52"/>
        <v>0.47760556926165965</v>
      </c>
      <c r="CO12" s="148">
        <f t="shared" si="53"/>
        <v>0.46369472743850448</v>
      </c>
      <c r="CP12" s="148">
        <f t="shared" si="54"/>
        <v>0.45018905576553836</v>
      </c>
      <c r="CQ12" s="148">
        <f t="shared" si="55"/>
        <v>0.4370767531704256</v>
      </c>
      <c r="CR12" s="148">
        <f t="shared" si="56"/>
        <v>0.42434636230138412</v>
      </c>
      <c r="CS12" s="148">
        <f t="shared" si="57"/>
        <v>0.41198675951590691</v>
      </c>
      <c r="CT12" s="58">
        <f t="shared" si="58"/>
        <v>0</v>
      </c>
      <c r="CU12" s="58" t="e">
        <f t="shared" si="59"/>
        <v>#DIV/0!</v>
      </c>
      <c r="CV12" s="58" t="e">
        <f t="shared" si="60"/>
        <v>#DIV/0!</v>
      </c>
      <c r="CW12" s="58" t="e">
        <f t="shared" si="61"/>
        <v>#DIV/0!</v>
      </c>
      <c r="CX12" s="58" t="e">
        <f t="shared" si="62"/>
        <v>#DIV/0!</v>
      </c>
      <c r="CY12" s="58" t="e">
        <f t="shared" si="63"/>
        <v>#DIV/0!</v>
      </c>
      <c r="CZ12" s="58" t="e">
        <f t="shared" si="64"/>
        <v>#DIV/0!</v>
      </c>
      <c r="DA12" s="58" t="e">
        <f t="shared" si="65"/>
        <v>#DIV/0!</v>
      </c>
      <c r="DB12" s="58" t="e">
        <f t="shared" si="66"/>
        <v>#DIV/0!</v>
      </c>
      <c r="DC12" s="58" t="e">
        <f t="shared" si="67"/>
        <v>#DIV/0!</v>
      </c>
      <c r="DD12" s="58" t="e">
        <f t="shared" si="68"/>
        <v>#DIV/0!</v>
      </c>
      <c r="DE12" s="58" t="e">
        <f t="shared" si="69"/>
        <v>#DIV/0!</v>
      </c>
      <c r="DF12" s="58" t="e">
        <f t="shared" si="70"/>
        <v>#DIV/0!</v>
      </c>
      <c r="DG12" s="58" t="e">
        <f t="shared" si="71"/>
        <v>#DIV/0!</v>
      </c>
      <c r="DH12" s="58" t="e">
        <f t="shared" si="72"/>
        <v>#DIV/0!</v>
      </c>
      <c r="DI12" s="58" t="e">
        <f t="shared" si="73"/>
        <v>#DIV/0!</v>
      </c>
      <c r="DJ12" s="58" t="e">
        <f t="shared" si="74"/>
        <v>#DIV/0!</v>
      </c>
      <c r="DK12" s="58" t="e">
        <f t="shared" si="75"/>
        <v>#DIV/0!</v>
      </c>
      <c r="DL12" s="58" t="e">
        <f t="shared" si="76"/>
        <v>#DIV/0!</v>
      </c>
      <c r="DM12" s="58" t="e">
        <f t="shared" si="77"/>
        <v>#DIV/0!</v>
      </c>
      <c r="DN12" s="58" t="e">
        <f t="shared" si="78"/>
        <v>#DIV/0!</v>
      </c>
      <c r="DO12" s="58" t="e">
        <f t="shared" si="79"/>
        <v>#DIV/0!</v>
      </c>
      <c r="DP12" s="58" t="e">
        <f t="shared" si="80"/>
        <v>#DIV/0!</v>
      </c>
      <c r="DQ12" s="58" t="e">
        <f t="shared" si="81"/>
        <v>#DIV/0!</v>
      </c>
      <c r="DR12" s="58" t="e">
        <f t="shared" si="82"/>
        <v>#DIV/0!</v>
      </c>
      <c r="DS12" s="58" t="e">
        <f t="shared" si="83"/>
        <v>#DIV/0!</v>
      </c>
      <c r="DT12" s="58" t="e">
        <f t="shared" si="84"/>
        <v>#DIV/0!</v>
      </c>
      <c r="DU12" s="58" t="e">
        <f t="shared" si="85"/>
        <v>#DIV/0!</v>
      </c>
      <c r="DV12" s="58" t="e">
        <f t="shared" si="86"/>
        <v>#DIV/0!</v>
      </c>
      <c r="DW12" s="58" t="e">
        <f t="shared" si="87"/>
        <v>#DIV/0!</v>
      </c>
      <c r="DX12" s="58" t="e">
        <f t="shared" si="88"/>
        <v>#DIV/0!</v>
      </c>
      <c r="DY12" s="58">
        <f t="shared" si="89"/>
        <v>0</v>
      </c>
      <c r="DZ12" s="58" t="e">
        <f t="shared" si="3"/>
        <v>#DIV/0!</v>
      </c>
      <c r="EA12" s="58" t="e">
        <f t="shared" si="4"/>
        <v>#DIV/0!</v>
      </c>
      <c r="EB12" s="58" t="e">
        <f t="shared" si="90"/>
        <v>#DIV/0!</v>
      </c>
      <c r="EC12" s="58" t="e">
        <f t="shared" si="91"/>
        <v>#DIV/0!</v>
      </c>
      <c r="ED12" s="58" t="e">
        <f t="shared" si="92"/>
        <v>#DIV/0!</v>
      </c>
      <c r="EE12" s="58" t="e">
        <f t="shared" si="93"/>
        <v>#DIV/0!</v>
      </c>
      <c r="EF12" s="58" t="e">
        <f t="shared" si="94"/>
        <v>#DIV/0!</v>
      </c>
      <c r="EG12" s="58" t="e">
        <f t="shared" si="95"/>
        <v>#DIV/0!</v>
      </c>
      <c r="EH12" s="58" t="e">
        <f t="shared" si="96"/>
        <v>#DIV/0!</v>
      </c>
      <c r="EI12" s="58" t="e">
        <f t="shared" si="97"/>
        <v>#DIV/0!</v>
      </c>
      <c r="EJ12" s="58" t="e">
        <f t="shared" si="98"/>
        <v>#DIV/0!</v>
      </c>
      <c r="EK12" s="58" t="e">
        <f t="shared" si="99"/>
        <v>#DIV/0!</v>
      </c>
      <c r="EL12" s="58" t="e">
        <f t="shared" si="100"/>
        <v>#DIV/0!</v>
      </c>
      <c r="EM12" s="58" t="e">
        <f t="shared" si="101"/>
        <v>#DIV/0!</v>
      </c>
      <c r="EN12" s="58" t="e">
        <f t="shared" si="102"/>
        <v>#DIV/0!</v>
      </c>
      <c r="EO12" s="58" t="e">
        <f t="shared" si="103"/>
        <v>#DIV/0!</v>
      </c>
      <c r="EP12" s="58" t="e">
        <f t="shared" si="104"/>
        <v>#DIV/0!</v>
      </c>
      <c r="EQ12" s="58" t="e">
        <f t="shared" si="105"/>
        <v>#DIV/0!</v>
      </c>
      <c r="ER12" s="58" t="e">
        <f t="shared" si="106"/>
        <v>#DIV/0!</v>
      </c>
      <c r="ES12" s="58" t="e">
        <f t="shared" si="107"/>
        <v>#DIV/0!</v>
      </c>
      <c r="ET12" s="58" t="e">
        <f t="shared" si="108"/>
        <v>#DIV/0!</v>
      </c>
      <c r="EU12" s="58" t="e">
        <f t="shared" si="109"/>
        <v>#DIV/0!</v>
      </c>
      <c r="EV12" s="58" t="e">
        <f t="shared" si="110"/>
        <v>#DIV/0!</v>
      </c>
      <c r="EW12" s="58" t="e">
        <f t="shared" si="111"/>
        <v>#DIV/0!</v>
      </c>
      <c r="EX12" s="58" t="e">
        <f t="shared" si="112"/>
        <v>#DIV/0!</v>
      </c>
      <c r="EY12" s="58" t="e">
        <f t="shared" si="113"/>
        <v>#DIV/0!</v>
      </c>
      <c r="EZ12" s="58" t="e">
        <f t="shared" si="114"/>
        <v>#DIV/0!</v>
      </c>
      <c r="FA12" s="58" t="e">
        <f t="shared" si="115"/>
        <v>#DIV/0!</v>
      </c>
      <c r="FB12" s="58" t="e">
        <f t="shared" si="116"/>
        <v>#DIV/0!</v>
      </c>
      <c r="FC12" s="149" t="e">
        <f t="shared" si="117"/>
        <v>#DIV/0!</v>
      </c>
    </row>
    <row r="13" spans="1:159" s="40" customFormat="1" ht="14.25" x14ac:dyDescent="0.2">
      <c r="A13" s="90">
        <v>13</v>
      </c>
      <c r="B13" s="150"/>
      <c r="C13" s="151"/>
      <c r="D13" s="151"/>
      <c r="E13" s="151"/>
      <c r="F13" s="151"/>
      <c r="G13" s="151"/>
      <c r="H13" s="151"/>
      <c r="I13" s="151"/>
      <c r="J13" s="151"/>
      <c r="K13" s="152"/>
      <c r="L13" s="127" t="e">
        <f t="shared" si="6"/>
        <v>#DIV/0!</v>
      </c>
      <c r="M13" s="127" t="e">
        <f t="shared" si="7"/>
        <v>#DIV/0!</v>
      </c>
      <c r="N13" s="127">
        <f t="shared" si="8"/>
        <v>0</v>
      </c>
      <c r="O13" s="127" t="e">
        <f t="shared" si="9"/>
        <v>#DIV/0!</v>
      </c>
      <c r="P13" s="66" t="e">
        <f t="shared" si="10"/>
        <v>#DIV/0!</v>
      </c>
      <c r="R13" s="105" t="e">
        <f t="shared" si="11"/>
        <v>#DIV/0!</v>
      </c>
      <c r="S13" s="142">
        <f t="shared" si="12"/>
        <v>0</v>
      </c>
      <c r="T13" s="142" t="e">
        <f t="shared" si="13"/>
        <v>#DIV/0!</v>
      </c>
      <c r="U13" s="143">
        <v>1.31E-6</v>
      </c>
      <c r="V13" s="143" t="e">
        <f t="shared" si="14"/>
        <v>#DIV/0!</v>
      </c>
      <c r="W13" s="144">
        <v>0.4</v>
      </c>
      <c r="X13" s="143" t="e">
        <f t="shared" si="15"/>
        <v>#DIV/0!</v>
      </c>
      <c r="Y13" s="145">
        <v>2.5000000000000001E-2</v>
      </c>
      <c r="Z13" s="145" t="e">
        <f t="shared" si="16"/>
        <v>#DIV/0!</v>
      </c>
      <c r="AA13" s="145" t="e">
        <f t="shared" si="17"/>
        <v>#DIV/0!</v>
      </c>
      <c r="AB13" s="145" t="e">
        <f t="shared" si="18"/>
        <v>#DIV/0!</v>
      </c>
      <c r="AC13" s="145" t="e">
        <f t="shared" si="19"/>
        <v>#DIV/0!</v>
      </c>
      <c r="AD13" s="145" t="e">
        <f t="shared" si="20"/>
        <v>#DIV/0!</v>
      </c>
      <c r="AE13" s="146" t="e">
        <f t="shared" si="21"/>
        <v>#DIV/0!</v>
      </c>
      <c r="AF13" s="144" t="e">
        <f t="shared" si="22"/>
        <v>#DIV/0!</v>
      </c>
      <c r="AG13" s="144" t="e">
        <f t="shared" si="23"/>
        <v>#DIV/0!</v>
      </c>
      <c r="AI13" s="101">
        <v>0</v>
      </c>
      <c r="AJ13" s="101">
        <v>1</v>
      </c>
      <c r="AK13" s="101">
        <v>2</v>
      </c>
      <c r="AL13" s="101">
        <v>3</v>
      </c>
      <c r="AM13" s="101">
        <v>4</v>
      </c>
      <c r="AN13" s="101">
        <v>5</v>
      </c>
      <c r="AO13" s="101">
        <v>6</v>
      </c>
      <c r="AP13" s="101">
        <v>7</v>
      </c>
      <c r="AQ13" s="101">
        <v>8</v>
      </c>
      <c r="AR13" s="101">
        <v>9</v>
      </c>
      <c r="AS13" s="101">
        <v>10</v>
      </c>
      <c r="AT13" s="101">
        <v>11</v>
      </c>
      <c r="AU13" s="101">
        <v>12</v>
      </c>
      <c r="AV13" s="101">
        <v>13</v>
      </c>
      <c r="AW13" s="101">
        <v>14</v>
      </c>
      <c r="AX13" s="101">
        <v>15</v>
      </c>
      <c r="AY13" s="101">
        <v>16</v>
      </c>
      <c r="AZ13" s="101">
        <v>17</v>
      </c>
      <c r="BA13" s="101">
        <v>18</v>
      </c>
      <c r="BB13" s="101">
        <v>19</v>
      </c>
      <c r="BC13" s="101">
        <v>20</v>
      </c>
      <c r="BD13" s="101">
        <v>21</v>
      </c>
      <c r="BE13" s="101">
        <v>22</v>
      </c>
      <c r="BF13" s="101">
        <v>23</v>
      </c>
      <c r="BG13" s="101">
        <v>24</v>
      </c>
      <c r="BH13" s="101">
        <v>25</v>
      </c>
      <c r="BI13" s="101">
        <v>26</v>
      </c>
      <c r="BJ13" s="101">
        <v>27</v>
      </c>
      <c r="BK13" s="101">
        <v>28</v>
      </c>
      <c r="BL13" s="101">
        <v>29</v>
      </c>
      <c r="BM13" s="101">
        <v>30</v>
      </c>
      <c r="BN13" s="147">
        <v>0.03</v>
      </c>
      <c r="BO13" s="148">
        <f t="shared" si="27"/>
        <v>1</v>
      </c>
      <c r="BP13" s="148">
        <f t="shared" si="28"/>
        <v>0.970873786407767</v>
      </c>
      <c r="BQ13" s="148">
        <f t="shared" si="29"/>
        <v>0.94259590913375435</v>
      </c>
      <c r="BR13" s="148">
        <f t="shared" si="30"/>
        <v>0.91514165935315961</v>
      </c>
      <c r="BS13" s="148">
        <f t="shared" si="31"/>
        <v>0.888487047915689</v>
      </c>
      <c r="BT13" s="148">
        <f t="shared" si="32"/>
        <v>0.86260878438416411</v>
      </c>
      <c r="BU13" s="148">
        <f t="shared" si="33"/>
        <v>0.83748425668365445</v>
      </c>
      <c r="BV13" s="148">
        <f t="shared" si="34"/>
        <v>0.81309151134335378</v>
      </c>
      <c r="BW13" s="148">
        <f t="shared" si="35"/>
        <v>0.78940923431393573</v>
      </c>
      <c r="BX13" s="148">
        <f t="shared" si="36"/>
        <v>0.76641673234362695</v>
      </c>
      <c r="BY13" s="148">
        <f t="shared" si="37"/>
        <v>0.74409391489672516</v>
      </c>
      <c r="BZ13" s="148">
        <f t="shared" si="38"/>
        <v>0.72242127659876232</v>
      </c>
      <c r="CA13" s="148">
        <f t="shared" si="39"/>
        <v>0.70137988019297326</v>
      </c>
      <c r="CB13" s="148">
        <f t="shared" si="40"/>
        <v>0.68095133999317792</v>
      </c>
      <c r="CC13" s="148">
        <f t="shared" si="41"/>
        <v>0.66111780581861923</v>
      </c>
      <c r="CD13" s="148">
        <f t="shared" si="42"/>
        <v>0.64186194739671765</v>
      </c>
      <c r="CE13" s="148">
        <f t="shared" si="43"/>
        <v>0.62316693922011435</v>
      </c>
      <c r="CF13" s="148">
        <f t="shared" si="44"/>
        <v>0.60501644584477121</v>
      </c>
      <c r="CG13" s="148">
        <f t="shared" si="45"/>
        <v>0.5873946076162827</v>
      </c>
      <c r="CH13" s="148">
        <f t="shared" si="46"/>
        <v>0.57028602681192497</v>
      </c>
      <c r="CI13" s="148">
        <f t="shared" si="47"/>
        <v>0.55367575418633497</v>
      </c>
      <c r="CJ13" s="148">
        <f t="shared" si="48"/>
        <v>0.5375492759090631</v>
      </c>
      <c r="CK13" s="148">
        <f t="shared" si="49"/>
        <v>0.52189250088258554</v>
      </c>
      <c r="CL13" s="148">
        <f t="shared" si="50"/>
        <v>0.50669174842969467</v>
      </c>
      <c r="CM13" s="148">
        <f t="shared" si="51"/>
        <v>0.49193373633950943</v>
      </c>
      <c r="CN13" s="148">
        <f t="shared" si="52"/>
        <v>0.47760556926165965</v>
      </c>
      <c r="CO13" s="148">
        <f t="shared" si="53"/>
        <v>0.46369472743850448</v>
      </c>
      <c r="CP13" s="148">
        <f t="shared" si="54"/>
        <v>0.45018905576553836</v>
      </c>
      <c r="CQ13" s="148">
        <f t="shared" si="55"/>
        <v>0.4370767531704256</v>
      </c>
      <c r="CR13" s="148">
        <f t="shared" si="56"/>
        <v>0.42434636230138412</v>
      </c>
      <c r="CS13" s="148">
        <f t="shared" si="57"/>
        <v>0.41198675951590691</v>
      </c>
      <c r="CT13" s="58">
        <f t="shared" si="58"/>
        <v>0</v>
      </c>
      <c r="CU13" s="58" t="e">
        <f t="shared" si="59"/>
        <v>#DIV/0!</v>
      </c>
      <c r="CV13" s="58" t="e">
        <f t="shared" si="60"/>
        <v>#DIV/0!</v>
      </c>
      <c r="CW13" s="58" t="e">
        <f t="shared" si="61"/>
        <v>#DIV/0!</v>
      </c>
      <c r="CX13" s="58" t="e">
        <f t="shared" si="62"/>
        <v>#DIV/0!</v>
      </c>
      <c r="CY13" s="58" t="e">
        <f t="shared" si="63"/>
        <v>#DIV/0!</v>
      </c>
      <c r="CZ13" s="58" t="e">
        <f t="shared" si="64"/>
        <v>#DIV/0!</v>
      </c>
      <c r="DA13" s="58" t="e">
        <f t="shared" si="65"/>
        <v>#DIV/0!</v>
      </c>
      <c r="DB13" s="58" t="e">
        <f t="shared" si="66"/>
        <v>#DIV/0!</v>
      </c>
      <c r="DC13" s="58" t="e">
        <f t="shared" si="67"/>
        <v>#DIV/0!</v>
      </c>
      <c r="DD13" s="58" t="e">
        <f t="shared" si="68"/>
        <v>#DIV/0!</v>
      </c>
      <c r="DE13" s="58" t="e">
        <f t="shared" si="69"/>
        <v>#DIV/0!</v>
      </c>
      <c r="DF13" s="58" t="e">
        <f t="shared" si="70"/>
        <v>#DIV/0!</v>
      </c>
      <c r="DG13" s="58" t="e">
        <f t="shared" si="71"/>
        <v>#DIV/0!</v>
      </c>
      <c r="DH13" s="58" t="e">
        <f t="shared" si="72"/>
        <v>#DIV/0!</v>
      </c>
      <c r="DI13" s="58" t="e">
        <f t="shared" si="73"/>
        <v>#DIV/0!</v>
      </c>
      <c r="DJ13" s="58" t="e">
        <f t="shared" si="74"/>
        <v>#DIV/0!</v>
      </c>
      <c r="DK13" s="58" t="e">
        <f t="shared" si="75"/>
        <v>#DIV/0!</v>
      </c>
      <c r="DL13" s="58" t="e">
        <f t="shared" si="76"/>
        <v>#DIV/0!</v>
      </c>
      <c r="DM13" s="58" t="e">
        <f t="shared" si="77"/>
        <v>#DIV/0!</v>
      </c>
      <c r="DN13" s="58" t="e">
        <f t="shared" si="78"/>
        <v>#DIV/0!</v>
      </c>
      <c r="DO13" s="58" t="e">
        <f t="shared" si="79"/>
        <v>#DIV/0!</v>
      </c>
      <c r="DP13" s="58" t="e">
        <f t="shared" si="80"/>
        <v>#DIV/0!</v>
      </c>
      <c r="DQ13" s="58" t="e">
        <f t="shared" si="81"/>
        <v>#DIV/0!</v>
      </c>
      <c r="DR13" s="58" t="e">
        <f t="shared" si="82"/>
        <v>#DIV/0!</v>
      </c>
      <c r="DS13" s="58" t="e">
        <f t="shared" si="83"/>
        <v>#DIV/0!</v>
      </c>
      <c r="DT13" s="58" t="e">
        <f t="shared" si="84"/>
        <v>#DIV/0!</v>
      </c>
      <c r="DU13" s="58" t="e">
        <f t="shared" si="85"/>
        <v>#DIV/0!</v>
      </c>
      <c r="DV13" s="58" t="e">
        <f t="shared" si="86"/>
        <v>#DIV/0!</v>
      </c>
      <c r="DW13" s="58" t="e">
        <f t="shared" si="87"/>
        <v>#DIV/0!</v>
      </c>
      <c r="DX13" s="58" t="e">
        <f t="shared" si="88"/>
        <v>#DIV/0!</v>
      </c>
      <c r="DY13" s="58">
        <f t="shared" si="89"/>
        <v>0</v>
      </c>
      <c r="DZ13" s="58" t="e">
        <f t="shared" si="3"/>
        <v>#DIV/0!</v>
      </c>
      <c r="EA13" s="58" t="e">
        <f t="shared" si="4"/>
        <v>#DIV/0!</v>
      </c>
      <c r="EB13" s="58" t="e">
        <f t="shared" si="90"/>
        <v>#DIV/0!</v>
      </c>
      <c r="EC13" s="58" t="e">
        <f t="shared" si="91"/>
        <v>#DIV/0!</v>
      </c>
      <c r="ED13" s="58" t="e">
        <f t="shared" si="92"/>
        <v>#DIV/0!</v>
      </c>
      <c r="EE13" s="58" t="e">
        <f t="shared" si="93"/>
        <v>#DIV/0!</v>
      </c>
      <c r="EF13" s="58" t="e">
        <f t="shared" si="94"/>
        <v>#DIV/0!</v>
      </c>
      <c r="EG13" s="58" t="e">
        <f t="shared" si="95"/>
        <v>#DIV/0!</v>
      </c>
      <c r="EH13" s="58" t="e">
        <f t="shared" si="96"/>
        <v>#DIV/0!</v>
      </c>
      <c r="EI13" s="58" t="e">
        <f t="shared" si="97"/>
        <v>#DIV/0!</v>
      </c>
      <c r="EJ13" s="58" t="e">
        <f t="shared" si="98"/>
        <v>#DIV/0!</v>
      </c>
      <c r="EK13" s="58" t="e">
        <f t="shared" si="99"/>
        <v>#DIV/0!</v>
      </c>
      <c r="EL13" s="58" t="e">
        <f t="shared" si="100"/>
        <v>#DIV/0!</v>
      </c>
      <c r="EM13" s="58" t="e">
        <f t="shared" si="101"/>
        <v>#DIV/0!</v>
      </c>
      <c r="EN13" s="58" t="e">
        <f t="shared" si="102"/>
        <v>#DIV/0!</v>
      </c>
      <c r="EO13" s="58" t="e">
        <f t="shared" si="103"/>
        <v>#DIV/0!</v>
      </c>
      <c r="EP13" s="58" t="e">
        <f t="shared" si="104"/>
        <v>#DIV/0!</v>
      </c>
      <c r="EQ13" s="58" t="e">
        <f t="shared" si="105"/>
        <v>#DIV/0!</v>
      </c>
      <c r="ER13" s="58" t="e">
        <f t="shared" si="106"/>
        <v>#DIV/0!</v>
      </c>
      <c r="ES13" s="58" t="e">
        <f t="shared" si="107"/>
        <v>#DIV/0!</v>
      </c>
      <c r="ET13" s="58" t="e">
        <f t="shared" si="108"/>
        <v>#DIV/0!</v>
      </c>
      <c r="EU13" s="58" t="e">
        <f t="shared" si="109"/>
        <v>#DIV/0!</v>
      </c>
      <c r="EV13" s="58" t="e">
        <f t="shared" si="110"/>
        <v>#DIV/0!</v>
      </c>
      <c r="EW13" s="58" t="e">
        <f t="shared" si="111"/>
        <v>#DIV/0!</v>
      </c>
      <c r="EX13" s="58" t="e">
        <f t="shared" si="112"/>
        <v>#DIV/0!</v>
      </c>
      <c r="EY13" s="58" t="e">
        <f t="shared" si="113"/>
        <v>#DIV/0!</v>
      </c>
      <c r="EZ13" s="58" t="e">
        <f t="shared" si="114"/>
        <v>#DIV/0!</v>
      </c>
      <c r="FA13" s="58" t="e">
        <f t="shared" si="115"/>
        <v>#DIV/0!</v>
      </c>
      <c r="FB13" s="58" t="e">
        <f t="shared" si="116"/>
        <v>#DIV/0!</v>
      </c>
      <c r="FC13" s="149" t="e">
        <f t="shared" si="117"/>
        <v>#DIV/0!</v>
      </c>
    </row>
    <row r="14" spans="1:159" s="40" customFormat="1" ht="14.25" x14ac:dyDescent="0.2">
      <c r="A14" s="90">
        <v>14</v>
      </c>
      <c r="B14" s="150"/>
      <c r="C14" s="151"/>
      <c r="D14" s="151"/>
      <c r="E14" s="151"/>
      <c r="F14" s="151"/>
      <c r="G14" s="151"/>
      <c r="H14" s="151"/>
      <c r="I14" s="151"/>
      <c r="J14" s="151"/>
      <c r="K14" s="152"/>
      <c r="L14" s="127" t="e">
        <f t="shared" si="6"/>
        <v>#DIV/0!</v>
      </c>
      <c r="M14" s="127" t="e">
        <f t="shared" si="7"/>
        <v>#DIV/0!</v>
      </c>
      <c r="N14" s="127">
        <f t="shared" si="8"/>
        <v>0</v>
      </c>
      <c r="O14" s="127" t="e">
        <f t="shared" si="9"/>
        <v>#DIV/0!</v>
      </c>
      <c r="P14" s="66" t="e">
        <f t="shared" si="10"/>
        <v>#DIV/0!</v>
      </c>
      <c r="R14" s="105" t="e">
        <f t="shared" si="11"/>
        <v>#DIV/0!</v>
      </c>
      <c r="S14" s="142">
        <f t="shared" si="12"/>
        <v>0</v>
      </c>
      <c r="T14" s="142" t="e">
        <f t="shared" si="13"/>
        <v>#DIV/0!</v>
      </c>
      <c r="U14" s="143">
        <v>1.31E-6</v>
      </c>
      <c r="V14" s="143" t="e">
        <f t="shared" si="14"/>
        <v>#DIV/0!</v>
      </c>
      <c r="W14" s="144">
        <v>0.4</v>
      </c>
      <c r="X14" s="143" t="e">
        <f t="shared" si="15"/>
        <v>#DIV/0!</v>
      </c>
      <c r="Y14" s="145">
        <v>2.5000000000000001E-2</v>
      </c>
      <c r="Z14" s="145" t="e">
        <f t="shared" si="16"/>
        <v>#DIV/0!</v>
      </c>
      <c r="AA14" s="145" t="e">
        <f t="shared" si="17"/>
        <v>#DIV/0!</v>
      </c>
      <c r="AB14" s="145" t="e">
        <f t="shared" si="18"/>
        <v>#DIV/0!</v>
      </c>
      <c r="AC14" s="145" t="e">
        <f t="shared" si="19"/>
        <v>#DIV/0!</v>
      </c>
      <c r="AD14" s="145" t="e">
        <f t="shared" si="20"/>
        <v>#DIV/0!</v>
      </c>
      <c r="AE14" s="146" t="e">
        <f t="shared" si="21"/>
        <v>#DIV/0!</v>
      </c>
      <c r="AF14" s="144" t="e">
        <f t="shared" si="22"/>
        <v>#DIV/0!</v>
      </c>
      <c r="AG14" s="144" t="e">
        <f t="shared" si="23"/>
        <v>#DIV/0!</v>
      </c>
      <c r="AI14" s="101">
        <v>0</v>
      </c>
      <c r="AJ14" s="101">
        <v>1</v>
      </c>
      <c r="AK14" s="101">
        <v>2</v>
      </c>
      <c r="AL14" s="101">
        <v>3</v>
      </c>
      <c r="AM14" s="101">
        <v>4</v>
      </c>
      <c r="AN14" s="101">
        <v>5</v>
      </c>
      <c r="AO14" s="101">
        <v>6</v>
      </c>
      <c r="AP14" s="101">
        <v>7</v>
      </c>
      <c r="AQ14" s="101">
        <v>8</v>
      </c>
      <c r="AR14" s="101">
        <v>9</v>
      </c>
      <c r="AS14" s="101">
        <v>10</v>
      </c>
      <c r="AT14" s="101">
        <v>11</v>
      </c>
      <c r="AU14" s="101">
        <v>12</v>
      </c>
      <c r="AV14" s="101">
        <v>13</v>
      </c>
      <c r="AW14" s="101">
        <v>14</v>
      </c>
      <c r="AX14" s="101">
        <v>15</v>
      </c>
      <c r="AY14" s="101">
        <v>16</v>
      </c>
      <c r="AZ14" s="101">
        <v>17</v>
      </c>
      <c r="BA14" s="101">
        <v>18</v>
      </c>
      <c r="BB14" s="101">
        <v>19</v>
      </c>
      <c r="BC14" s="101">
        <v>20</v>
      </c>
      <c r="BD14" s="101">
        <v>21</v>
      </c>
      <c r="BE14" s="101">
        <v>22</v>
      </c>
      <c r="BF14" s="101">
        <v>23</v>
      </c>
      <c r="BG14" s="101">
        <v>24</v>
      </c>
      <c r="BH14" s="101">
        <v>25</v>
      </c>
      <c r="BI14" s="101">
        <v>26</v>
      </c>
      <c r="BJ14" s="101">
        <v>27</v>
      </c>
      <c r="BK14" s="101">
        <v>28</v>
      </c>
      <c r="BL14" s="101">
        <v>29</v>
      </c>
      <c r="BM14" s="101">
        <v>30</v>
      </c>
      <c r="BN14" s="147">
        <v>0.03</v>
      </c>
      <c r="BO14" s="148">
        <f t="shared" si="27"/>
        <v>1</v>
      </c>
      <c r="BP14" s="148">
        <f t="shared" si="28"/>
        <v>0.970873786407767</v>
      </c>
      <c r="BQ14" s="148">
        <f t="shared" si="29"/>
        <v>0.94259590913375435</v>
      </c>
      <c r="BR14" s="148">
        <f t="shared" si="30"/>
        <v>0.91514165935315961</v>
      </c>
      <c r="BS14" s="148">
        <f t="shared" si="31"/>
        <v>0.888487047915689</v>
      </c>
      <c r="BT14" s="148">
        <f t="shared" si="32"/>
        <v>0.86260878438416411</v>
      </c>
      <c r="BU14" s="148">
        <f t="shared" si="33"/>
        <v>0.83748425668365445</v>
      </c>
      <c r="BV14" s="148">
        <f t="shared" si="34"/>
        <v>0.81309151134335378</v>
      </c>
      <c r="BW14" s="148">
        <f t="shared" si="35"/>
        <v>0.78940923431393573</v>
      </c>
      <c r="BX14" s="148">
        <f t="shared" si="36"/>
        <v>0.76641673234362695</v>
      </c>
      <c r="BY14" s="148">
        <f t="shared" si="37"/>
        <v>0.74409391489672516</v>
      </c>
      <c r="BZ14" s="148">
        <f t="shared" si="38"/>
        <v>0.72242127659876232</v>
      </c>
      <c r="CA14" s="148">
        <f t="shared" si="39"/>
        <v>0.70137988019297326</v>
      </c>
      <c r="CB14" s="148">
        <f t="shared" si="40"/>
        <v>0.68095133999317792</v>
      </c>
      <c r="CC14" s="148">
        <f t="shared" si="41"/>
        <v>0.66111780581861923</v>
      </c>
      <c r="CD14" s="148">
        <f t="shared" si="42"/>
        <v>0.64186194739671765</v>
      </c>
      <c r="CE14" s="148">
        <f t="shared" si="43"/>
        <v>0.62316693922011435</v>
      </c>
      <c r="CF14" s="148">
        <f t="shared" si="44"/>
        <v>0.60501644584477121</v>
      </c>
      <c r="CG14" s="148">
        <f t="shared" si="45"/>
        <v>0.5873946076162827</v>
      </c>
      <c r="CH14" s="148">
        <f t="shared" si="46"/>
        <v>0.57028602681192497</v>
      </c>
      <c r="CI14" s="148">
        <f t="shared" si="47"/>
        <v>0.55367575418633497</v>
      </c>
      <c r="CJ14" s="148">
        <f t="shared" si="48"/>
        <v>0.5375492759090631</v>
      </c>
      <c r="CK14" s="148">
        <f t="shared" si="49"/>
        <v>0.52189250088258554</v>
      </c>
      <c r="CL14" s="148">
        <f t="shared" si="50"/>
        <v>0.50669174842969467</v>
      </c>
      <c r="CM14" s="148">
        <f t="shared" si="51"/>
        <v>0.49193373633950943</v>
      </c>
      <c r="CN14" s="148">
        <f t="shared" si="52"/>
        <v>0.47760556926165965</v>
      </c>
      <c r="CO14" s="148">
        <f t="shared" si="53"/>
        <v>0.46369472743850448</v>
      </c>
      <c r="CP14" s="148">
        <f t="shared" si="54"/>
        <v>0.45018905576553836</v>
      </c>
      <c r="CQ14" s="148">
        <f t="shared" si="55"/>
        <v>0.4370767531704256</v>
      </c>
      <c r="CR14" s="148">
        <f t="shared" si="56"/>
        <v>0.42434636230138412</v>
      </c>
      <c r="CS14" s="148">
        <f t="shared" si="57"/>
        <v>0.41198675951590691</v>
      </c>
      <c r="CT14" s="58">
        <f t="shared" si="58"/>
        <v>0</v>
      </c>
      <c r="CU14" s="58" t="e">
        <f t="shared" si="59"/>
        <v>#DIV/0!</v>
      </c>
      <c r="CV14" s="58" t="e">
        <f t="shared" si="60"/>
        <v>#DIV/0!</v>
      </c>
      <c r="CW14" s="58" t="e">
        <f t="shared" si="61"/>
        <v>#DIV/0!</v>
      </c>
      <c r="CX14" s="58" t="e">
        <f t="shared" si="62"/>
        <v>#DIV/0!</v>
      </c>
      <c r="CY14" s="58" t="e">
        <f t="shared" si="63"/>
        <v>#DIV/0!</v>
      </c>
      <c r="CZ14" s="58" t="e">
        <f t="shared" si="64"/>
        <v>#DIV/0!</v>
      </c>
      <c r="DA14" s="58" t="e">
        <f t="shared" si="65"/>
        <v>#DIV/0!</v>
      </c>
      <c r="DB14" s="58" t="e">
        <f t="shared" si="66"/>
        <v>#DIV/0!</v>
      </c>
      <c r="DC14" s="58" t="e">
        <f t="shared" si="67"/>
        <v>#DIV/0!</v>
      </c>
      <c r="DD14" s="58" t="e">
        <f t="shared" si="68"/>
        <v>#DIV/0!</v>
      </c>
      <c r="DE14" s="58" t="e">
        <f t="shared" si="69"/>
        <v>#DIV/0!</v>
      </c>
      <c r="DF14" s="58" t="e">
        <f t="shared" si="70"/>
        <v>#DIV/0!</v>
      </c>
      <c r="DG14" s="58" t="e">
        <f t="shared" si="71"/>
        <v>#DIV/0!</v>
      </c>
      <c r="DH14" s="58" t="e">
        <f t="shared" si="72"/>
        <v>#DIV/0!</v>
      </c>
      <c r="DI14" s="58" t="e">
        <f t="shared" si="73"/>
        <v>#DIV/0!</v>
      </c>
      <c r="DJ14" s="58" t="e">
        <f t="shared" si="74"/>
        <v>#DIV/0!</v>
      </c>
      <c r="DK14" s="58" t="e">
        <f t="shared" si="75"/>
        <v>#DIV/0!</v>
      </c>
      <c r="DL14" s="58" t="e">
        <f t="shared" si="76"/>
        <v>#DIV/0!</v>
      </c>
      <c r="DM14" s="58" t="e">
        <f t="shared" si="77"/>
        <v>#DIV/0!</v>
      </c>
      <c r="DN14" s="58" t="e">
        <f t="shared" si="78"/>
        <v>#DIV/0!</v>
      </c>
      <c r="DO14" s="58" t="e">
        <f t="shared" si="79"/>
        <v>#DIV/0!</v>
      </c>
      <c r="DP14" s="58" t="e">
        <f t="shared" si="80"/>
        <v>#DIV/0!</v>
      </c>
      <c r="DQ14" s="58" t="e">
        <f t="shared" si="81"/>
        <v>#DIV/0!</v>
      </c>
      <c r="DR14" s="58" t="e">
        <f t="shared" si="82"/>
        <v>#DIV/0!</v>
      </c>
      <c r="DS14" s="58" t="e">
        <f t="shared" si="83"/>
        <v>#DIV/0!</v>
      </c>
      <c r="DT14" s="58" t="e">
        <f t="shared" si="84"/>
        <v>#DIV/0!</v>
      </c>
      <c r="DU14" s="58" t="e">
        <f t="shared" si="85"/>
        <v>#DIV/0!</v>
      </c>
      <c r="DV14" s="58" t="e">
        <f t="shared" si="86"/>
        <v>#DIV/0!</v>
      </c>
      <c r="DW14" s="58" t="e">
        <f t="shared" si="87"/>
        <v>#DIV/0!</v>
      </c>
      <c r="DX14" s="58" t="e">
        <f t="shared" si="88"/>
        <v>#DIV/0!</v>
      </c>
      <c r="DY14" s="58">
        <f t="shared" si="89"/>
        <v>0</v>
      </c>
      <c r="DZ14" s="58" t="e">
        <f t="shared" si="3"/>
        <v>#DIV/0!</v>
      </c>
      <c r="EA14" s="58" t="e">
        <f t="shared" si="4"/>
        <v>#DIV/0!</v>
      </c>
      <c r="EB14" s="58" t="e">
        <f t="shared" si="90"/>
        <v>#DIV/0!</v>
      </c>
      <c r="EC14" s="58" t="e">
        <f t="shared" si="91"/>
        <v>#DIV/0!</v>
      </c>
      <c r="ED14" s="58" t="e">
        <f t="shared" si="92"/>
        <v>#DIV/0!</v>
      </c>
      <c r="EE14" s="58" t="e">
        <f t="shared" si="93"/>
        <v>#DIV/0!</v>
      </c>
      <c r="EF14" s="58" t="e">
        <f t="shared" si="94"/>
        <v>#DIV/0!</v>
      </c>
      <c r="EG14" s="58" t="e">
        <f t="shared" si="95"/>
        <v>#DIV/0!</v>
      </c>
      <c r="EH14" s="58" t="e">
        <f t="shared" si="96"/>
        <v>#DIV/0!</v>
      </c>
      <c r="EI14" s="58" t="e">
        <f t="shared" si="97"/>
        <v>#DIV/0!</v>
      </c>
      <c r="EJ14" s="58" t="e">
        <f t="shared" si="98"/>
        <v>#DIV/0!</v>
      </c>
      <c r="EK14" s="58" t="e">
        <f t="shared" si="99"/>
        <v>#DIV/0!</v>
      </c>
      <c r="EL14" s="58" t="e">
        <f t="shared" si="100"/>
        <v>#DIV/0!</v>
      </c>
      <c r="EM14" s="58" t="e">
        <f t="shared" si="101"/>
        <v>#DIV/0!</v>
      </c>
      <c r="EN14" s="58" t="e">
        <f t="shared" si="102"/>
        <v>#DIV/0!</v>
      </c>
      <c r="EO14" s="58" t="e">
        <f t="shared" si="103"/>
        <v>#DIV/0!</v>
      </c>
      <c r="EP14" s="58" t="e">
        <f t="shared" si="104"/>
        <v>#DIV/0!</v>
      </c>
      <c r="EQ14" s="58" t="e">
        <f t="shared" si="105"/>
        <v>#DIV/0!</v>
      </c>
      <c r="ER14" s="58" t="e">
        <f t="shared" si="106"/>
        <v>#DIV/0!</v>
      </c>
      <c r="ES14" s="58" t="e">
        <f t="shared" si="107"/>
        <v>#DIV/0!</v>
      </c>
      <c r="ET14" s="58" t="e">
        <f t="shared" si="108"/>
        <v>#DIV/0!</v>
      </c>
      <c r="EU14" s="58" t="e">
        <f t="shared" si="109"/>
        <v>#DIV/0!</v>
      </c>
      <c r="EV14" s="58" t="e">
        <f t="shared" si="110"/>
        <v>#DIV/0!</v>
      </c>
      <c r="EW14" s="58" t="e">
        <f t="shared" si="111"/>
        <v>#DIV/0!</v>
      </c>
      <c r="EX14" s="58" t="e">
        <f t="shared" si="112"/>
        <v>#DIV/0!</v>
      </c>
      <c r="EY14" s="58" t="e">
        <f t="shared" si="113"/>
        <v>#DIV/0!</v>
      </c>
      <c r="EZ14" s="58" t="e">
        <f t="shared" si="114"/>
        <v>#DIV/0!</v>
      </c>
      <c r="FA14" s="58" t="e">
        <f t="shared" si="115"/>
        <v>#DIV/0!</v>
      </c>
      <c r="FB14" s="58" t="e">
        <f t="shared" si="116"/>
        <v>#DIV/0!</v>
      </c>
      <c r="FC14" s="149" t="e">
        <f t="shared" si="117"/>
        <v>#DIV/0!</v>
      </c>
    </row>
    <row r="15" spans="1:159" s="40" customFormat="1" ht="14.25" x14ac:dyDescent="0.2">
      <c r="A15" s="90">
        <v>15</v>
      </c>
      <c r="B15" s="150"/>
      <c r="C15" s="151"/>
      <c r="D15" s="151"/>
      <c r="E15" s="151"/>
      <c r="F15" s="151"/>
      <c r="G15" s="151"/>
      <c r="H15" s="151"/>
      <c r="I15" s="151"/>
      <c r="J15" s="151"/>
      <c r="K15" s="152"/>
      <c r="L15" s="127" t="e">
        <f t="shared" si="6"/>
        <v>#DIV/0!</v>
      </c>
      <c r="M15" s="127" t="e">
        <f t="shared" si="7"/>
        <v>#DIV/0!</v>
      </c>
      <c r="N15" s="127">
        <f t="shared" si="8"/>
        <v>0</v>
      </c>
      <c r="O15" s="127" t="e">
        <f t="shared" si="9"/>
        <v>#DIV/0!</v>
      </c>
      <c r="P15" s="66" t="e">
        <f t="shared" si="10"/>
        <v>#DIV/0!</v>
      </c>
      <c r="R15" s="105" t="e">
        <f t="shared" si="11"/>
        <v>#DIV/0!</v>
      </c>
      <c r="S15" s="142">
        <f t="shared" si="12"/>
        <v>0</v>
      </c>
      <c r="T15" s="142" t="e">
        <f t="shared" si="13"/>
        <v>#DIV/0!</v>
      </c>
      <c r="U15" s="143">
        <v>1.31E-6</v>
      </c>
      <c r="V15" s="143" t="e">
        <f t="shared" si="14"/>
        <v>#DIV/0!</v>
      </c>
      <c r="W15" s="144">
        <v>0.4</v>
      </c>
      <c r="X15" s="143" t="e">
        <f t="shared" si="15"/>
        <v>#DIV/0!</v>
      </c>
      <c r="Y15" s="145">
        <v>2.5000000000000001E-2</v>
      </c>
      <c r="Z15" s="145" t="e">
        <f t="shared" si="16"/>
        <v>#DIV/0!</v>
      </c>
      <c r="AA15" s="145" t="e">
        <f t="shared" si="17"/>
        <v>#DIV/0!</v>
      </c>
      <c r="AB15" s="145" t="e">
        <f t="shared" si="18"/>
        <v>#DIV/0!</v>
      </c>
      <c r="AC15" s="145" t="e">
        <f t="shared" si="19"/>
        <v>#DIV/0!</v>
      </c>
      <c r="AD15" s="145" t="e">
        <f t="shared" si="20"/>
        <v>#DIV/0!</v>
      </c>
      <c r="AE15" s="146" t="e">
        <f t="shared" si="21"/>
        <v>#DIV/0!</v>
      </c>
      <c r="AF15" s="144" t="e">
        <f t="shared" si="22"/>
        <v>#DIV/0!</v>
      </c>
      <c r="AG15" s="144" t="e">
        <f t="shared" si="23"/>
        <v>#DIV/0!</v>
      </c>
      <c r="AI15" s="101">
        <v>0</v>
      </c>
      <c r="AJ15" s="101">
        <v>1</v>
      </c>
      <c r="AK15" s="101">
        <v>2</v>
      </c>
      <c r="AL15" s="101">
        <v>3</v>
      </c>
      <c r="AM15" s="101">
        <v>4</v>
      </c>
      <c r="AN15" s="101">
        <v>5</v>
      </c>
      <c r="AO15" s="101">
        <v>6</v>
      </c>
      <c r="AP15" s="101">
        <v>7</v>
      </c>
      <c r="AQ15" s="101">
        <v>8</v>
      </c>
      <c r="AR15" s="101">
        <v>9</v>
      </c>
      <c r="AS15" s="101">
        <v>10</v>
      </c>
      <c r="AT15" s="101">
        <v>11</v>
      </c>
      <c r="AU15" s="101">
        <v>12</v>
      </c>
      <c r="AV15" s="101">
        <v>13</v>
      </c>
      <c r="AW15" s="101">
        <v>14</v>
      </c>
      <c r="AX15" s="101">
        <v>15</v>
      </c>
      <c r="AY15" s="101">
        <v>16</v>
      </c>
      <c r="AZ15" s="101">
        <v>17</v>
      </c>
      <c r="BA15" s="101">
        <v>18</v>
      </c>
      <c r="BB15" s="101">
        <v>19</v>
      </c>
      <c r="BC15" s="101">
        <v>20</v>
      </c>
      <c r="BD15" s="101">
        <v>21</v>
      </c>
      <c r="BE15" s="101">
        <v>22</v>
      </c>
      <c r="BF15" s="101">
        <v>23</v>
      </c>
      <c r="BG15" s="101">
        <v>24</v>
      </c>
      <c r="BH15" s="101">
        <v>25</v>
      </c>
      <c r="BI15" s="101">
        <v>26</v>
      </c>
      <c r="BJ15" s="101">
        <v>27</v>
      </c>
      <c r="BK15" s="101">
        <v>28</v>
      </c>
      <c r="BL15" s="101">
        <v>29</v>
      </c>
      <c r="BM15" s="101">
        <v>30</v>
      </c>
      <c r="BN15" s="147">
        <v>0.03</v>
      </c>
      <c r="BO15" s="148">
        <f t="shared" si="27"/>
        <v>1</v>
      </c>
      <c r="BP15" s="148">
        <f t="shared" si="28"/>
        <v>0.970873786407767</v>
      </c>
      <c r="BQ15" s="148">
        <f t="shared" si="29"/>
        <v>0.94259590913375435</v>
      </c>
      <c r="BR15" s="148">
        <f t="shared" si="30"/>
        <v>0.91514165935315961</v>
      </c>
      <c r="BS15" s="148">
        <f t="shared" si="31"/>
        <v>0.888487047915689</v>
      </c>
      <c r="BT15" s="148">
        <f t="shared" si="32"/>
        <v>0.86260878438416411</v>
      </c>
      <c r="BU15" s="148">
        <f t="shared" si="33"/>
        <v>0.83748425668365445</v>
      </c>
      <c r="BV15" s="148">
        <f t="shared" si="34"/>
        <v>0.81309151134335378</v>
      </c>
      <c r="BW15" s="148">
        <f t="shared" si="35"/>
        <v>0.78940923431393573</v>
      </c>
      <c r="BX15" s="148">
        <f t="shared" si="36"/>
        <v>0.76641673234362695</v>
      </c>
      <c r="BY15" s="148">
        <f t="shared" si="37"/>
        <v>0.74409391489672516</v>
      </c>
      <c r="BZ15" s="148">
        <f t="shared" si="38"/>
        <v>0.72242127659876232</v>
      </c>
      <c r="CA15" s="148">
        <f t="shared" si="39"/>
        <v>0.70137988019297326</v>
      </c>
      <c r="CB15" s="148">
        <f t="shared" si="40"/>
        <v>0.68095133999317792</v>
      </c>
      <c r="CC15" s="148">
        <f t="shared" si="41"/>
        <v>0.66111780581861923</v>
      </c>
      <c r="CD15" s="148">
        <f t="shared" si="42"/>
        <v>0.64186194739671765</v>
      </c>
      <c r="CE15" s="148">
        <f t="shared" si="43"/>
        <v>0.62316693922011435</v>
      </c>
      <c r="CF15" s="148">
        <f t="shared" si="44"/>
        <v>0.60501644584477121</v>
      </c>
      <c r="CG15" s="148">
        <f t="shared" si="45"/>
        <v>0.5873946076162827</v>
      </c>
      <c r="CH15" s="148">
        <f t="shared" si="46"/>
        <v>0.57028602681192497</v>
      </c>
      <c r="CI15" s="148">
        <f t="shared" si="47"/>
        <v>0.55367575418633497</v>
      </c>
      <c r="CJ15" s="148">
        <f t="shared" si="48"/>
        <v>0.5375492759090631</v>
      </c>
      <c r="CK15" s="148">
        <f t="shared" si="49"/>
        <v>0.52189250088258554</v>
      </c>
      <c r="CL15" s="148">
        <f t="shared" si="50"/>
        <v>0.50669174842969467</v>
      </c>
      <c r="CM15" s="148">
        <f t="shared" si="51"/>
        <v>0.49193373633950943</v>
      </c>
      <c r="CN15" s="148">
        <f t="shared" si="52"/>
        <v>0.47760556926165965</v>
      </c>
      <c r="CO15" s="148">
        <f t="shared" si="53"/>
        <v>0.46369472743850448</v>
      </c>
      <c r="CP15" s="148">
        <f t="shared" si="54"/>
        <v>0.45018905576553836</v>
      </c>
      <c r="CQ15" s="148">
        <f t="shared" si="55"/>
        <v>0.4370767531704256</v>
      </c>
      <c r="CR15" s="148">
        <f t="shared" si="56"/>
        <v>0.42434636230138412</v>
      </c>
      <c r="CS15" s="148">
        <f t="shared" si="57"/>
        <v>0.41198675951590691</v>
      </c>
      <c r="CT15" s="58">
        <f t="shared" si="58"/>
        <v>0</v>
      </c>
      <c r="CU15" s="58" t="e">
        <f t="shared" si="59"/>
        <v>#DIV/0!</v>
      </c>
      <c r="CV15" s="58" t="e">
        <f t="shared" si="60"/>
        <v>#DIV/0!</v>
      </c>
      <c r="CW15" s="58" t="e">
        <f t="shared" si="61"/>
        <v>#DIV/0!</v>
      </c>
      <c r="CX15" s="58" t="e">
        <f t="shared" si="62"/>
        <v>#DIV/0!</v>
      </c>
      <c r="CY15" s="58" t="e">
        <f t="shared" si="63"/>
        <v>#DIV/0!</v>
      </c>
      <c r="CZ15" s="58" t="e">
        <f t="shared" si="64"/>
        <v>#DIV/0!</v>
      </c>
      <c r="DA15" s="58" t="e">
        <f t="shared" si="65"/>
        <v>#DIV/0!</v>
      </c>
      <c r="DB15" s="58" t="e">
        <f t="shared" si="66"/>
        <v>#DIV/0!</v>
      </c>
      <c r="DC15" s="58" t="e">
        <f t="shared" si="67"/>
        <v>#DIV/0!</v>
      </c>
      <c r="DD15" s="58" t="e">
        <f t="shared" si="68"/>
        <v>#DIV/0!</v>
      </c>
      <c r="DE15" s="58" t="e">
        <f t="shared" si="69"/>
        <v>#DIV/0!</v>
      </c>
      <c r="DF15" s="58" t="e">
        <f t="shared" si="70"/>
        <v>#DIV/0!</v>
      </c>
      <c r="DG15" s="58" t="e">
        <f t="shared" si="71"/>
        <v>#DIV/0!</v>
      </c>
      <c r="DH15" s="58" t="e">
        <f t="shared" si="72"/>
        <v>#DIV/0!</v>
      </c>
      <c r="DI15" s="58" t="e">
        <f t="shared" si="73"/>
        <v>#DIV/0!</v>
      </c>
      <c r="DJ15" s="58" t="e">
        <f t="shared" si="74"/>
        <v>#DIV/0!</v>
      </c>
      <c r="DK15" s="58" t="e">
        <f t="shared" si="75"/>
        <v>#DIV/0!</v>
      </c>
      <c r="DL15" s="58" t="e">
        <f t="shared" si="76"/>
        <v>#DIV/0!</v>
      </c>
      <c r="DM15" s="58" t="e">
        <f t="shared" si="77"/>
        <v>#DIV/0!</v>
      </c>
      <c r="DN15" s="58" t="e">
        <f t="shared" si="78"/>
        <v>#DIV/0!</v>
      </c>
      <c r="DO15" s="58" t="e">
        <f t="shared" si="79"/>
        <v>#DIV/0!</v>
      </c>
      <c r="DP15" s="58" t="e">
        <f t="shared" si="80"/>
        <v>#DIV/0!</v>
      </c>
      <c r="DQ15" s="58" t="e">
        <f t="shared" si="81"/>
        <v>#DIV/0!</v>
      </c>
      <c r="DR15" s="58" t="e">
        <f t="shared" si="82"/>
        <v>#DIV/0!</v>
      </c>
      <c r="DS15" s="58" t="e">
        <f t="shared" si="83"/>
        <v>#DIV/0!</v>
      </c>
      <c r="DT15" s="58" t="e">
        <f t="shared" si="84"/>
        <v>#DIV/0!</v>
      </c>
      <c r="DU15" s="58" t="e">
        <f t="shared" si="85"/>
        <v>#DIV/0!</v>
      </c>
      <c r="DV15" s="58" t="e">
        <f t="shared" si="86"/>
        <v>#DIV/0!</v>
      </c>
      <c r="DW15" s="58" t="e">
        <f t="shared" si="87"/>
        <v>#DIV/0!</v>
      </c>
      <c r="DX15" s="58" t="e">
        <f t="shared" si="88"/>
        <v>#DIV/0!</v>
      </c>
      <c r="DY15" s="58">
        <f t="shared" si="89"/>
        <v>0</v>
      </c>
      <c r="DZ15" s="58" t="e">
        <f t="shared" si="3"/>
        <v>#DIV/0!</v>
      </c>
      <c r="EA15" s="58" t="e">
        <f t="shared" si="4"/>
        <v>#DIV/0!</v>
      </c>
      <c r="EB15" s="58" t="e">
        <f t="shared" si="90"/>
        <v>#DIV/0!</v>
      </c>
      <c r="EC15" s="58" t="e">
        <f t="shared" si="91"/>
        <v>#DIV/0!</v>
      </c>
      <c r="ED15" s="58" t="e">
        <f t="shared" si="92"/>
        <v>#DIV/0!</v>
      </c>
      <c r="EE15" s="58" t="e">
        <f t="shared" si="93"/>
        <v>#DIV/0!</v>
      </c>
      <c r="EF15" s="58" t="e">
        <f t="shared" si="94"/>
        <v>#DIV/0!</v>
      </c>
      <c r="EG15" s="58" t="e">
        <f t="shared" si="95"/>
        <v>#DIV/0!</v>
      </c>
      <c r="EH15" s="58" t="e">
        <f t="shared" si="96"/>
        <v>#DIV/0!</v>
      </c>
      <c r="EI15" s="58" t="e">
        <f t="shared" si="97"/>
        <v>#DIV/0!</v>
      </c>
      <c r="EJ15" s="58" t="e">
        <f t="shared" si="98"/>
        <v>#DIV/0!</v>
      </c>
      <c r="EK15" s="58" t="e">
        <f t="shared" si="99"/>
        <v>#DIV/0!</v>
      </c>
      <c r="EL15" s="58" t="e">
        <f t="shared" si="100"/>
        <v>#DIV/0!</v>
      </c>
      <c r="EM15" s="58" t="e">
        <f t="shared" si="101"/>
        <v>#DIV/0!</v>
      </c>
      <c r="EN15" s="58" t="e">
        <f t="shared" si="102"/>
        <v>#DIV/0!</v>
      </c>
      <c r="EO15" s="58" t="e">
        <f t="shared" si="103"/>
        <v>#DIV/0!</v>
      </c>
      <c r="EP15" s="58" t="e">
        <f t="shared" si="104"/>
        <v>#DIV/0!</v>
      </c>
      <c r="EQ15" s="58" t="e">
        <f t="shared" si="105"/>
        <v>#DIV/0!</v>
      </c>
      <c r="ER15" s="58" t="e">
        <f t="shared" si="106"/>
        <v>#DIV/0!</v>
      </c>
      <c r="ES15" s="58" t="e">
        <f t="shared" si="107"/>
        <v>#DIV/0!</v>
      </c>
      <c r="ET15" s="58" t="e">
        <f t="shared" si="108"/>
        <v>#DIV/0!</v>
      </c>
      <c r="EU15" s="58" t="e">
        <f t="shared" si="109"/>
        <v>#DIV/0!</v>
      </c>
      <c r="EV15" s="58" t="e">
        <f t="shared" si="110"/>
        <v>#DIV/0!</v>
      </c>
      <c r="EW15" s="58" t="e">
        <f t="shared" si="111"/>
        <v>#DIV/0!</v>
      </c>
      <c r="EX15" s="58" t="e">
        <f t="shared" si="112"/>
        <v>#DIV/0!</v>
      </c>
      <c r="EY15" s="58" t="e">
        <f t="shared" si="113"/>
        <v>#DIV/0!</v>
      </c>
      <c r="EZ15" s="58" t="e">
        <f t="shared" si="114"/>
        <v>#DIV/0!</v>
      </c>
      <c r="FA15" s="58" t="e">
        <f t="shared" si="115"/>
        <v>#DIV/0!</v>
      </c>
      <c r="FB15" s="58" t="e">
        <f t="shared" si="116"/>
        <v>#DIV/0!</v>
      </c>
      <c r="FC15" s="149" t="e">
        <f t="shared" si="117"/>
        <v>#DIV/0!</v>
      </c>
    </row>
    <row r="16" spans="1:159" s="40" customFormat="1" ht="14.25" x14ac:dyDescent="0.2">
      <c r="A16" s="90">
        <v>16</v>
      </c>
      <c r="B16" s="150"/>
      <c r="C16" s="151"/>
      <c r="D16" s="151"/>
      <c r="E16" s="151"/>
      <c r="F16" s="151"/>
      <c r="G16" s="151"/>
      <c r="H16" s="151"/>
      <c r="I16" s="151"/>
      <c r="J16" s="151"/>
      <c r="K16" s="152"/>
      <c r="L16" s="127" t="e">
        <f t="shared" si="6"/>
        <v>#DIV/0!</v>
      </c>
      <c r="M16" s="127" t="e">
        <f t="shared" si="7"/>
        <v>#DIV/0!</v>
      </c>
      <c r="N16" s="127">
        <f t="shared" si="8"/>
        <v>0</v>
      </c>
      <c r="O16" s="127" t="e">
        <f t="shared" si="9"/>
        <v>#DIV/0!</v>
      </c>
      <c r="P16" s="66" t="e">
        <f t="shared" si="10"/>
        <v>#DIV/0!</v>
      </c>
      <c r="R16" s="105" t="e">
        <f t="shared" si="11"/>
        <v>#DIV/0!</v>
      </c>
      <c r="S16" s="142">
        <f t="shared" si="12"/>
        <v>0</v>
      </c>
      <c r="T16" s="142" t="e">
        <f t="shared" si="13"/>
        <v>#DIV/0!</v>
      </c>
      <c r="U16" s="143">
        <v>1.31E-6</v>
      </c>
      <c r="V16" s="143" t="e">
        <f t="shared" si="14"/>
        <v>#DIV/0!</v>
      </c>
      <c r="W16" s="144">
        <v>0.4</v>
      </c>
      <c r="X16" s="143" t="e">
        <f t="shared" si="15"/>
        <v>#DIV/0!</v>
      </c>
      <c r="Y16" s="145">
        <v>2.5000000000000001E-2</v>
      </c>
      <c r="Z16" s="145" t="e">
        <f t="shared" si="16"/>
        <v>#DIV/0!</v>
      </c>
      <c r="AA16" s="145" t="e">
        <f t="shared" si="17"/>
        <v>#DIV/0!</v>
      </c>
      <c r="AB16" s="145" t="e">
        <f t="shared" si="18"/>
        <v>#DIV/0!</v>
      </c>
      <c r="AC16" s="145" t="e">
        <f t="shared" si="19"/>
        <v>#DIV/0!</v>
      </c>
      <c r="AD16" s="145" t="e">
        <f t="shared" si="20"/>
        <v>#DIV/0!</v>
      </c>
      <c r="AE16" s="146" t="e">
        <f t="shared" si="21"/>
        <v>#DIV/0!</v>
      </c>
      <c r="AF16" s="144" t="e">
        <f t="shared" si="22"/>
        <v>#DIV/0!</v>
      </c>
      <c r="AG16" s="144" t="e">
        <f t="shared" si="23"/>
        <v>#DIV/0!</v>
      </c>
      <c r="AI16" s="101">
        <v>0</v>
      </c>
      <c r="AJ16" s="101">
        <v>1</v>
      </c>
      <c r="AK16" s="101">
        <v>2</v>
      </c>
      <c r="AL16" s="101">
        <v>3</v>
      </c>
      <c r="AM16" s="101">
        <v>4</v>
      </c>
      <c r="AN16" s="101">
        <v>5</v>
      </c>
      <c r="AO16" s="101">
        <v>6</v>
      </c>
      <c r="AP16" s="101">
        <v>7</v>
      </c>
      <c r="AQ16" s="101">
        <v>8</v>
      </c>
      <c r="AR16" s="101">
        <v>9</v>
      </c>
      <c r="AS16" s="101">
        <v>10</v>
      </c>
      <c r="AT16" s="101">
        <v>11</v>
      </c>
      <c r="AU16" s="101">
        <v>12</v>
      </c>
      <c r="AV16" s="101">
        <v>13</v>
      </c>
      <c r="AW16" s="101">
        <v>14</v>
      </c>
      <c r="AX16" s="101">
        <v>15</v>
      </c>
      <c r="AY16" s="101">
        <v>16</v>
      </c>
      <c r="AZ16" s="101">
        <v>17</v>
      </c>
      <c r="BA16" s="101">
        <v>18</v>
      </c>
      <c r="BB16" s="101">
        <v>19</v>
      </c>
      <c r="BC16" s="101">
        <v>20</v>
      </c>
      <c r="BD16" s="101">
        <v>21</v>
      </c>
      <c r="BE16" s="101">
        <v>22</v>
      </c>
      <c r="BF16" s="101">
        <v>23</v>
      </c>
      <c r="BG16" s="101">
        <v>24</v>
      </c>
      <c r="BH16" s="101">
        <v>25</v>
      </c>
      <c r="BI16" s="101">
        <v>26</v>
      </c>
      <c r="BJ16" s="101">
        <v>27</v>
      </c>
      <c r="BK16" s="101">
        <v>28</v>
      </c>
      <c r="BL16" s="101">
        <v>29</v>
      </c>
      <c r="BM16" s="101">
        <v>30</v>
      </c>
      <c r="BN16" s="147">
        <v>0.03</v>
      </c>
      <c r="BO16" s="148">
        <f t="shared" si="27"/>
        <v>1</v>
      </c>
      <c r="BP16" s="148">
        <f t="shared" si="28"/>
        <v>0.970873786407767</v>
      </c>
      <c r="BQ16" s="148">
        <f t="shared" si="29"/>
        <v>0.94259590913375435</v>
      </c>
      <c r="BR16" s="148">
        <f t="shared" si="30"/>
        <v>0.91514165935315961</v>
      </c>
      <c r="BS16" s="148">
        <f t="shared" si="31"/>
        <v>0.888487047915689</v>
      </c>
      <c r="BT16" s="148">
        <f t="shared" si="32"/>
        <v>0.86260878438416411</v>
      </c>
      <c r="BU16" s="148">
        <f t="shared" si="33"/>
        <v>0.83748425668365445</v>
      </c>
      <c r="BV16" s="148">
        <f t="shared" si="34"/>
        <v>0.81309151134335378</v>
      </c>
      <c r="BW16" s="148">
        <f t="shared" si="35"/>
        <v>0.78940923431393573</v>
      </c>
      <c r="BX16" s="148">
        <f t="shared" si="36"/>
        <v>0.76641673234362695</v>
      </c>
      <c r="BY16" s="148">
        <f t="shared" si="37"/>
        <v>0.74409391489672516</v>
      </c>
      <c r="BZ16" s="148">
        <f t="shared" si="38"/>
        <v>0.72242127659876232</v>
      </c>
      <c r="CA16" s="148">
        <f t="shared" si="39"/>
        <v>0.70137988019297326</v>
      </c>
      <c r="CB16" s="148">
        <f t="shared" si="40"/>
        <v>0.68095133999317792</v>
      </c>
      <c r="CC16" s="148">
        <f t="shared" si="41"/>
        <v>0.66111780581861923</v>
      </c>
      <c r="CD16" s="148">
        <f t="shared" si="42"/>
        <v>0.64186194739671765</v>
      </c>
      <c r="CE16" s="148">
        <f t="shared" si="43"/>
        <v>0.62316693922011435</v>
      </c>
      <c r="CF16" s="148">
        <f t="shared" si="44"/>
        <v>0.60501644584477121</v>
      </c>
      <c r="CG16" s="148">
        <f t="shared" si="45"/>
        <v>0.5873946076162827</v>
      </c>
      <c r="CH16" s="148">
        <f t="shared" si="46"/>
        <v>0.57028602681192497</v>
      </c>
      <c r="CI16" s="148">
        <f t="shared" si="47"/>
        <v>0.55367575418633497</v>
      </c>
      <c r="CJ16" s="148">
        <f t="shared" si="48"/>
        <v>0.5375492759090631</v>
      </c>
      <c r="CK16" s="148">
        <f t="shared" si="49"/>
        <v>0.52189250088258554</v>
      </c>
      <c r="CL16" s="148">
        <f t="shared" si="50"/>
        <v>0.50669174842969467</v>
      </c>
      <c r="CM16" s="148">
        <f t="shared" si="51"/>
        <v>0.49193373633950943</v>
      </c>
      <c r="CN16" s="148">
        <f t="shared" si="52"/>
        <v>0.47760556926165965</v>
      </c>
      <c r="CO16" s="148">
        <f t="shared" si="53"/>
        <v>0.46369472743850448</v>
      </c>
      <c r="CP16" s="148">
        <f t="shared" si="54"/>
        <v>0.45018905576553836</v>
      </c>
      <c r="CQ16" s="148">
        <f t="shared" si="55"/>
        <v>0.4370767531704256</v>
      </c>
      <c r="CR16" s="148">
        <f t="shared" si="56"/>
        <v>0.42434636230138412</v>
      </c>
      <c r="CS16" s="148">
        <f t="shared" si="57"/>
        <v>0.41198675951590691</v>
      </c>
      <c r="CT16" s="58">
        <f t="shared" si="58"/>
        <v>0</v>
      </c>
      <c r="CU16" s="58" t="e">
        <f t="shared" si="59"/>
        <v>#DIV/0!</v>
      </c>
      <c r="CV16" s="58" t="e">
        <f t="shared" si="60"/>
        <v>#DIV/0!</v>
      </c>
      <c r="CW16" s="58" t="e">
        <f t="shared" si="61"/>
        <v>#DIV/0!</v>
      </c>
      <c r="CX16" s="58" t="e">
        <f t="shared" si="62"/>
        <v>#DIV/0!</v>
      </c>
      <c r="CY16" s="58" t="e">
        <f t="shared" si="63"/>
        <v>#DIV/0!</v>
      </c>
      <c r="CZ16" s="58" t="e">
        <f t="shared" si="64"/>
        <v>#DIV/0!</v>
      </c>
      <c r="DA16" s="58" t="e">
        <f t="shared" si="65"/>
        <v>#DIV/0!</v>
      </c>
      <c r="DB16" s="58" t="e">
        <f t="shared" si="66"/>
        <v>#DIV/0!</v>
      </c>
      <c r="DC16" s="58" t="e">
        <f t="shared" si="67"/>
        <v>#DIV/0!</v>
      </c>
      <c r="DD16" s="58" t="e">
        <f t="shared" si="68"/>
        <v>#DIV/0!</v>
      </c>
      <c r="DE16" s="58" t="e">
        <f t="shared" si="69"/>
        <v>#DIV/0!</v>
      </c>
      <c r="DF16" s="58" t="e">
        <f t="shared" si="70"/>
        <v>#DIV/0!</v>
      </c>
      <c r="DG16" s="58" t="e">
        <f t="shared" si="71"/>
        <v>#DIV/0!</v>
      </c>
      <c r="DH16" s="58" t="e">
        <f t="shared" si="72"/>
        <v>#DIV/0!</v>
      </c>
      <c r="DI16" s="58" t="e">
        <f t="shared" si="73"/>
        <v>#DIV/0!</v>
      </c>
      <c r="DJ16" s="58" t="e">
        <f t="shared" si="74"/>
        <v>#DIV/0!</v>
      </c>
      <c r="DK16" s="58" t="e">
        <f t="shared" si="75"/>
        <v>#DIV/0!</v>
      </c>
      <c r="DL16" s="58" t="e">
        <f t="shared" si="76"/>
        <v>#DIV/0!</v>
      </c>
      <c r="DM16" s="58" t="e">
        <f t="shared" si="77"/>
        <v>#DIV/0!</v>
      </c>
      <c r="DN16" s="58" t="e">
        <f t="shared" si="78"/>
        <v>#DIV/0!</v>
      </c>
      <c r="DO16" s="58" t="e">
        <f t="shared" si="79"/>
        <v>#DIV/0!</v>
      </c>
      <c r="DP16" s="58" t="e">
        <f t="shared" si="80"/>
        <v>#DIV/0!</v>
      </c>
      <c r="DQ16" s="58" t="e">
        <f t="shared" si="81"/>
        <v>#DIV/0!</v>
      </c>
      <c r="DR16" s="58" t="e">
        <f t="shared" si="82"/>
        <v>#DIV/0!</v>
      </c>
      <c r="DS16" s="58" t="e">
        <f t="shared" si="83"/>
        <v>#DIV/0!</v>
      </c>
      <c r="DT16" s="58" t="e">
        <f t="shared" si="84"/>
        <v>#DIV/0!</v>
      </c>
      <c r="DU16" s="58" t="e">
        <f t="shared" si="85"/>
        <v>#DIV/0!</v>
      </c>
      <c r="DV16" s="58" t="e">
        <f t="shared" si="86"/>
        <v>#DIV/0!</v>
      </c>
      <c r="DW16" s="58" t="e">
        <f t="shared" si="87"/>
        <v>#DIV/0!</v>
      </c>
      <c r="DX16" s="58" t="e">
        <f t="shared" si="88"/>
        <v>#DIV/0!</v>
      </c>
      <c r="DY16" s="58">
        <f t="shared" si="89"/>
        <v>0</v>
      </c>
      <c r="DZ16" s="58" t="e">
        <f t="shared" si="3"/>
        <v>#DIV/0!</v>
      </c>
      <c r="EA16" s="58" t="e">
        <f t="shared" si="4"/>
        <v>#DIV/0!</v>
      </c>
      <c r="EB16" s="58" t="e">
        <f t="shared" si="90"/>
        <v>#DIV/0!</v>
      </c>
      <c r="EC16" s="58" t="e">
        <f t="shared" si="91"/>
        <v>#DIV/0!</v>
      </c>
      <c r="ED16" s="58" t="e">
        <f t="shared" si="92"/>
        <v>#DIV/0!</v>
      </c>
      <c r="EE16" s="58" t="e">
        <f t="shared" si="93"/>
        <v>#DIV/0!</v>
      </c>
      <c r="EF16" s="58" t="e">
        <f t="shared" si="94"/>
        <v>#DIV/0!</v>
      </c>
      <c r="EG16" s="58" t="e">
        <f t="shared" si="95"/>
        <v>#DIV/0!</v>
      </c>
      <c r="EH16" s="58" t="e">
        <f t="shared" si="96"/>
        <v>#DIV/0!</v>
      </c>
      <c r="EI16" s="58" t="e">
        <f t="shared" si="97"/>
        <v>#DIV/0!</v>
      </c>
      <c r="EJ16" s="58" t="e">
        <f t="shared" si="98"/>
        <v>#DIV/0!</v>
      </c>
      <c r="EK16" s="58" t="e">
        <f t="shared" si="99"/>
        <v>#DIV/0!</v>
      </c>
      <c r="EL16" s="58" t="e">
        <f t="shared" si="100"/>
        <v>#DIV/0!</v>
      </c>
      <c r="EM16" s="58" t="e">
        <f t="shared" si="101"/>
        <v>#DIV/0!</v>
      </c>
      <c r="EN16" s="58" t="e">
        <f t="shared" si="102"/>
        <v>#DIV/0!</v>
      </c>
      <c r="EO16" s="58" t="e">
        <f t="shared" si="103"/>
        <v>#DIV/0!</v>
      </c>
      <c r="EP16" s="58" t="e">
        <f t="shared" si="104"/>
        <v>#DIV/0!</v>
      </c>
      <c r="EQ16" s="58" t="e">
        <f t="shared" si="105"/>
        <v>#DIV/0!</v>
      </c>
      <c r="ER16" s="58" t="e">
        <f t="shared" si="106"/>
        <v>#DIV/0!</v>
      </c>
      <c r="ES16" s="58" t="e">
        <f t="shared" si="107"/>
        <v>#DIV/0!</v>
      </c>
      <c r="ET16" s="58" t="e">
        <f t="shared" si="108"/>
        <v>#DIV/0!</v>
      </c>
      <c r="EU16" s="58" t="e">
        <f t="shared" si="109"/>
        <v>#DIV/0!</v>
      </c>
      <c r="EV16" s="58" t="e">
        <f t="shared" si="110"/>
        <v>#DIV/0!</v>
      </c>
      <c r="EW16" s="58" t="e">
        <f t="shared" si="111"/>
        <v>#DIV/0!</v>
      </c>
      <c r="EX16" s="58" t="e">
        <f t="shared" si="112"/>
        <v>#DIV/0!</v>
      </c>
      <c r="EY16" s="58" t="e">
        <f t="shared" si="113"/>
        <v>#DIV/0!</v>
      </c>
      <c r="EZ16" s="58" t="e">
        <f t="shared" si="114"/>
        <v>#DIV/0!</v>
      </c>
      <c r="FA16" s="58" t="e">
        <f t="shared" si="115"/>
        <v>#DIV/0!</v>
      </c>
      <c r="FB16" s="58" t="e">
        <f t="shared" si="116"/>
        <v>#DIV/0!</v>
      </c>
      <c r="FC16" s="149" t="e">
        <f t="shared" si="117"/>
        <v>#DIV/0!</v>
      </c>
    </row>
    <row r="17" spans="1:159" s="40" customFormat="1" ht="14.25" x14ac:dyDescent="0.2">
      <c r="A17" s="90">
        <v>17</v>
      </c>
      <c r="B17" s="150"/>
      <c r="C17" s="151"/>
      <c r="D17" s="151"/>
      <c r="E17" s="151"/>
      <c r="F17" s="151"/>
      <c r="G17" s="151"/>
      <c r="H17" s="151"/>
      <c r="I17" s="151"/>
      <c r="J17" s="151"/>
      <c r="K17" s="152"/>
      <c r="L17" s="127" t="e">
        <f t="shared" si="6"/>
        <v>#DIV/0!</v>
      </c>
      <c r="M17" s="127" t="e">
        <f t="shared" si="7"/>
        <v>#DIV/0!</v>
      </c>
      <c r="N17" s="127">
        <f t="shared" si="8"/>
        <v>0</v>
      </c>
      <c r="O17" s="127" t="e">
        <f t="shared" si="9"/>
        <v>#DIV/0!</v>
      </c>
      <c r="P17" s="66" t="e">
        <f t="shared" si="10"/>
        <v>#DIV/0!</v>
      </c>
      <c r="R17" s="105" t="e">
        <f t="shared" si="11"/>
        <v>#DIV/0!</v>
      </c>
      <c r="S17" s="142">
        <f t="shared" si="12"/>
        <v>0</v>
      </c>
      <c r="T17" s="142" t="e">
        <f t="shared" si="13"/>
        <v>#DIV/0!</v>
      </c>
      <c r="U17" s="143">
        <v>1.31E-6</v>
      </c>
      <c r="V17" s="143" t="e">
        <f t="shared" si="14"/>
        <v>#DIV/0!</v>
      </c>
      <c r="W17" s="144">
        <v>0.4</v>
      </c>
      <c r="X17" s="143" t="e">
        <f t="shared" si="15"/>
        <v>#DIV/0!</v>
      </c>
      <c r="Y17" s="145">
        <v>2.5000000000000001E-2</v>
      </c>
      <c r="Z17" s="145" t="e">
        <f t="shared" si="16"/>
        <v>#DIV/0!</v>
      </c>
      <c r="AA17" s="145" t="e">
        <f t="shared" si="17"/>
        <v>#DIV/0!</v>
      </c>
      <c r="AB17" s="145" t="e">
        <f t="shared" si="18"/>
        <v>#DIV/0!</v>
      </c>
      <c r="AC17" s="145" t="e">
        <f t="shared" si="19"/>
        <v>#DIV/0!</v>
      </c>
      <c r="AD17" s="145" t="e">
        <f t="shared" si="20"/>
        <v>#DIV/0!</v>
      </c>
      <c r="AE17" s="146" t="e">
        <f t="shared" si="21"/>
        <v>#DIV/0!</v>
      </c>
      <c r="AF17" s="144" t="e">
        <f t="shared" si="22"/>
        <v>#DIV/0!</v>
      </c>
      <c r="AG17" s="144" t="e">
        <f t="shared" si="23"/>
        <v>#DIV/0!</v>
      </c>
      <c r="AI17" s="101">
        <v>0</v>
      </c>
      <c r="AJ17" s="101">
        <v>1</v>
      </c>
      <c r="AK17" s="101">
        <v>2</v>
      </c>
      <c r="AL17" s="101">
        <v>3</v>
      </c>
      <c r="AM17" s="101">
        <v>4</v>
      </c>
      <c r="AN17" s="101">
        <v>5</v>
      </c>
      <c r="AO17" s="101">
        <v>6</v>
      </c>
      <c r="AP17" s="101">
        <v>7</v>
      </c>
      <c r="AQ17" s="101">
        <v>8</v>
      </c>
      <c r="AR17" s="101">
        <v>9</v>
      </c>
      <c r="AS17" s="101">
        <v>10</v>
      </c>
      <c r="AT17" s="101">
        <v>11</v>
      </c>
      <c r="AU17" s="101">
        <v>12</v>
      </c>
      <c r="AV17" s="101">
        <v>13</v>
      </c>
      <c r="AW17" s="101">
        <v>14</v>
      </c>
      <c r="AX17" s="101">
        <v>15</v>
      </c>
      <c r="AY17" s="101">
        <v>16</v>
      </c>
      <c r="AZ17" s="101">
        <v>17</v>
      </c>
      <c r="BA17" s="101">
        <v>18</v>
      </c>
      <c r="BB17" s="101">
        <v>19</v>
      </c>
      <c r="BC17" s="101">
        <v>20</v>
      </c>
      <c r="BD17" s="101">
        <v>21</v>
      </c>
      <c r="BE17" s="101">
        <v>22</v>
      </c>
      <c r="BF17" s="101">
        <v>23</v>
      </c>
      <c r="BG17" s="101">
        <v>24</v>
      </c>
      <c r="BH17" s="101">
        <v>25</v>
      </c>
      <c r="BI17" s="101">
        <v>26</v>
      </c>
      <c r="BJ17" s="101">
        <v>27</v>
      </c>
      <c r="BK17" s="101">
        <v>28</v>
      </c>
      <c r="BL17" s="101">
        <v>29</v>
      </c>
      <c r="BM17" s="101">
        <v>30</v>
      </c>
      <c r="BN17" s="147">
        <v>0.03</v>
      </c>
      <c r="BO17" s="148">
        <f t="shared" si="27"/>
        <v>1</v>
      </c>
      <c r="BP17" s="148">
        <f t="shared" si="28"/>
        <v>0.970873786407767</v>
      </c>
      <c r="BQ17" s="148">
        <f t="shared" si="29"/>
        <v>0.94259590913375435</v>
      </c>
      <c r="BR17" s="148">
        <f t="shared" si="30"/>
        <v>0.91514165935315961</v>
      </c>
      <c r="BS17" s="148">
        <f t="shared" si="31"/>
        <v>0.888487047915689</v>
      </c>
      <c r="BT17" s="148">
        <f t="shared" si="32"/>
        <v>0.86260878438416411</v>
      </c>
      <c r="BU17" s="148">
        <f t="shared" si="33"/>
        <v>0.83748425668365445</v>
      </c>
      <c r="BV17" s="148">
        <f t="shared" si="34"/>
        <v>0.81309151134335378</v>
      </c>
      <c r="BW17" s="148">
        <f t="shared" si="35"/>
        <v>0.78940923431393573</v>
      </c>
      <c r="BX17" s="148">
        <f t="shared" si="36"/>
        <v>0.76641673234362695</v>
      </c>
      <c r="BY17" s="148">
        <f t="shared" si="37"/>
        <v>0.74409391489672516</v>
      </c>
      <c r="BZ17" s="148">
        <f t="shared" si="38"/>
        <v>0.72242127659876232</v>
      </c>
      <c r="CA17" s="148">
        <f t="shared" si="39"/>
        <v>0.70137988019297326</v>
      </c>
      <c r="CB17" s="148">
        <f t="shared" si="40"/>
        <v>0.68095133999317792</v>
      </c>
      <c r="CC17" s="148">
        <f t="shared" si="41"/>
        <v>0.66111780581861923</v>
      </c>
      <c r="CD17" s="148">
        <f t="shared" si="42"/>
        <v>0.64186194739671765</v>
      </c>
      <c r="CE17" s="148">
        <f t="shared" si="43"/>
        <v>0.62316693922011435</v>
      </c>
      <c r="CF17" s="148">
        <f t="shared" si="44"/>
        <v>0.60501644584477121</v>
      </c>
      <c r="CG17" s="148">
        <f t="shared" si="45"/>
        <v>0.5873946076162827</v>
      </c>
      <c r="CH17" s="148">
        <f t="shared" si="46"/>
        <v>0.57028602681192497</v>
      </c>
      <c r="CI17" s="148">
        <f t="shared" si="47"/>
        <v>0.55367575418633497</v>
      </c>
      <c r="CJ17" s="148">
        <f t="shared" si="48"/>
        <v>0.5375492759090631</v>
      </c>
      <c r="CK17" s="148">
        <f t="shared" si="49"/>
        <v>0.52189250088258554</v>
      </c>
      <c r="CL17" s="148">
        <f t="shared" si="50"/>
        <v>0.50669174842969467</v>
      </c>
      <c r="CM17" s="148">
        <f t="shared" si="51"/>
        <v>0.49193373633950943</v>
      </c>
      <c r="CN17" s="148">
        <f t="shared" si="52"/>
        <v>0.47760556926165965</v>
      </c>
      <c r="CO17" s="148">
        <f t="shared" si="53"/>
        <v>0.46369472743850448</v>
      </c>
      <c r="CP17" s="148">
        <f t="shared" si="54"/>
        <v>0.45018905576553836</v>
      </c>
      <c r="CQ17" s="148">
        <f t="shared" si="55"/>
        <v>0.4370767531704256</v>
      </c>
      <c r="CR17" s="148">
        <f t="shared" si="56"/>
        <v>0.42434636230138412</v>
      </c>
      <c r="CS17" s="148">
        <f t="shared" si="57"/>
        <v>0.41198675951590691</v>
      </c>
      <c r="CT17" s="58">
        <f t="shared" si="58"/>
        <v>0</v>
      </c>
      <c r="CU17" s="58" t="e">
        <f t="shared" si="59"/>
        <v>#DIV/0!</v>
      </c>
      <c r="CV17" s="58" t="e">
        <f t="shared" si="60"/>
        <v>#DIV/0!</v>
      </c>
      <c r="CW17" s="58" t="e">
        <f t="shared" si="61"/>
        <v>#DIV/0!</v>
      </c>
      <c r="CX17" s="58" t="e">
        <f t="shared" si="62"/>
        <v>#DIV/0!</v>
      </c>
      <c r="CY17" s="58" t="e">
        <f t="shared" si="63"/>
        <v>#DIV/0!</v>
      </c>
      <c r="CZ17" s="58" t="e">
        <f t="shared" si="64"/>
        <v>#DIV/0!</v>
      </c>
      <c r="DA17" s="58" t="e">
        <f t="shared" si="65"/>
        <v>#DIV/0!</v>
      </c>
      <c r="DB17" s="58" t="e">
        <f t="shared" si="66"/>
        <v>#DIV/0!</v>
      </c>
      <c r="DC17" s="58" t="e">
        <f t="shared" si="67"/>
        <v>#DIV/0!</v>
      </c>
      <c r="DD17" s="58" t="e">
        <f t="shared" si="68"/>
        <v>#DIV/0!</v>
      </c>
      <c r="DE17" s="58" t="e">
        <f t="shared" si="69"/>
        <v>#DIV/0!</v>
      </c>
      <c r="DF17" s="58" t="e">
        <f t="shared" si="70"/>
        <v>#DIV/0!</v>
      </c>
      <c r="DG17" s="58" t="e">
        <f t="shared" si="71"/>
        <v>#DIV/0!</v>
      </c>
      <c r="DH17" s="58" t="e">
        <f t="shared" si="72"/>
        <v>#DIV/0!</v>
      </c>
      <c r="DI17" s="58" t="e">
        <f t="shared" si="73"/>
        <v>#DIV/0!</v>
      </c>
      <c r="DJ17" s="58" t="e">
        <f t="shared" si="74"/>
        <v>#DIV/0!</v>
      </c>
      <c r="DK17" s="58" t="e">
        <f t="shared" si="75"/>
        <v>#DIV/0!</v>
      </c>
      <c r="DL17" s="58" t="e">
        <f t="shared" si="76"/>
        <v>#DIV/0!</v>
      </c>
      <c r="DM17" s="58" t="e">
        <f t="shared" si="77"/>
        <v>#DIV/0!</v>
      </c>
      <c r="DN17" s="58" t="e">
        <f t="shared" si="78"/>
        <v>#DIV/0!</v>
      </c>
      <c r="DO17" s="58" t="e">
        <f t="shared" si="79"/>
        <v>#DIV/0!</v>
      </c>
      <c r="DP17" s="58" t="e">
        <f t="shared" si="80"/>
        <v>#DIV/0!</v>
      </c>
      <c r="DQ17" s="58" t="e">
        <f t="shared" si="81"/>
        <v>#DIV/0!</v>
      </c>
      <c r="DR17" s="58" t="e">
        <f t="shared" si="82"/>
        <v>#DIV/0!</v>
      </c>
      <c r="DS17" s="58" t="e">
        <f t="shared" si="83"/>
        <v>#DIV/0!</v>
      </c>
      <c r="DT17" s="58" t="e">
        <f t="shared" si="84"/>
        <v>#DIV/0!</v>
      </c>
      <c r="DU17" s="58" t="e">
        <f t="shared" si="85"/>
        <v>#DIV/0!</v>
      </c>
      <c r="DV17" s="58" t="e">
        <f t="shared" si="86"/>
        <v>#DIV/0!</v>
      </c>
      <c r="DW17" s="58" t="e">
        <f t="shared" si="87"/>
        <v>#DIV/0!</v>
      </c>
      <c r="DX17" s="58" t="e">
        <f t="shared" si="88"/>
        <v>#DIV/0!</v>
      </c>
      <c r="DY17" s="58">
        <f t="shared" si="89"/>
        <v>0</v>
      </c>
      <c r="DZ17" s="58" t="e">
        <f t="shared" si="3"/>
        <v>#DIV/0!</v>
      </c>
      <c r="EA17" s="58" t="e">
        <f t="shared" si="4"/>
        <v>#DIV/0!</v>
      </c>
      <c r="EB17" s="58" t="e">
        <f t="shared" si="90"/>
        <v>#DIV/0!</v>
      </c>
      <c r="EC17" s="58" t="e">
        <f t="shared" si="91"/>
        <v>#DIV/0!</v>
      </c>
      <c r="ED17" s="58" t="e">
        <f t="shared" si="92"/>
        <v>#DIV/0!</v>
      </c>
      <c r="EE17" s="58" t="e">
        <f t="shared" si="93"/>
        <v>#DIV/0!</v>
      </c>
      <c r="EF17" s="58" t="e">
        <f t="shared" si="94"/>
        <v>#DIV/0!</v>
      </c>
      <c r="EG17" s="58" t="e">
        <f t="shared" si="95"/>
        <v>#DIV/0!</v>
      </c>
      <c r="EH17" s="58" t="e">
        <f t="shared" si="96"/>
        <v>#DIV/0!</v>
      </c>
      <c r="EI17" s="58" t="e">
        <f t="shared" si="97"/>
        <v>#DIV/0!</v>
      </c>
      <c r="EJ17" s="58" t="e">
        <f t="shared" si="98"/>
        <v>#DIV/0!</v>
      </c>
      <c r="EK17" s="58" t="e">
        <f t="shared" si="99"/>
        <v>#DIV/0!</v>
      </c>
      <c r="EL17" s="58" t="e">
        <f t="shared" si="100"/>
        <v>#DIV/0!</v>
      </c>
      <c r="EM17" s="58" t="e">
        <f t="shared" si="101"/>
        <v>#DIV/0!</v>
      </c>
      <c r="EN17" s="58" t="e">
        <f t="shared" si="102"/>
        <v>#DIV/0!</v>
      </c>
      <c r="EO17" s="58" t="e">
        <f t="shared" si="103"/>
        <v>#DIV/0!</v>
      </c>
      <c r="EP17" s="58" t="e">
        <f t="shared" si="104"/>
        <v>#DIV/0!</v>
      </c>
      <c r="EQ17" s="58" t="e">
        <f t="shared" si="105"/>
        <v>#DIV/0!</v>
      </c>
      <c r="ER17" s="58" t="e">
        <f t="shared" si="106"/>
        <v>#DIV/0!</v>
      </c>
      <c r="ES17" s="58" t="e">
        <f t="shared" si="107"/>
        <v>#DIV/0!</v>
      </c>
      <c r="ET17" s="58" t="e">
        <f t="shared" si="108"/>
        <v>#DIV/0!</v>
      </c>
      <c r="EU17" s="58" t="e">
        <f t="shared" si="109"/>
        <v>#DIV/0!</v>
      </c>
      <c r="EV17" s="58" t="e">
        <f t="shared" si="110"/>
        <v>#DIV/0!</v>
      </c>
      <c r="EW17" s="58" t="e">
        <f t="shared" si="111"/>
        <v>#DIV/0!</v>
      </c>
      <c r="EX17" s="58" t="e">
        <f t="shared" si="112"/>
        <v>#DIV/0!</v>
      </c>
      <c r="EY17" s="58" t="e">
        <f t="shared" si="113"/>
        <v>#DIV/0!</v>
      </c>
      <c r="EZ17" s="58" t="e">
        <f t="shared" si="114"/>
        <v>#DIV/0!</v>
      </c>
      <c r="FA17" s="58" t="e">
        <f t="shared" si="115"/>
        <v>#DIV/0!</v>
      </c>
      <c r="FB17" s="58" t="e">
        <f t="shared" si="116"/>
        <v>#DIV/0!</v>
      </c>
      <c r="FC17" s="149" t="e">
        <f t="shared" si="117"/>
        <v>#DIV/0!</v>
      </c>
    </row>
    <row r="18" spans="1:159" s="40" customFormat="1" ht="14.25" x14ac:dyDescent="0.2">
      <c r="A18" s="90">
        <v>18</v>
      </c>
      <c r="B18" s="150"/>
      <c r="C18" s="151"/>
      <c r="D18" s="151"/>
      <c r="E18" s="151"/>
      <c r="F18" s="151"/>
      <c r="G18" s="151"/>
      <c r="H18" s="151"/>
      <c r="I18" s="151"/>
      <c r="J18" s="151"/>
      <c r="K18" s="152"/>
      <c r="L18" s="127" t="e">
        <f t="shared" si="6"/>
        <v>#DIV/0!</v>
      </c>
      <c r="M18" s="127" t="e">
        <f t="shared" si="7"/>
        <v>#DIV/0!</v>
      </c>
      <c r="N18" s="127">
        <f t="shared" si="8"/>
        <v>0</v>
      </c>
      <c r="O18" s="127" t="e">
        <f t="shared" si="9"/>
        <v>#DIV/0!</v>
      </c>
      <c r="P18" s="66" t="e">
        <f t="shared" si="10"/>
        <v>#DIV/0!</v>
      </c>
      <c r="R18" s="105" t="e">
        <f t="shared" si="11"/>
        <v>#DIV/0!</v>
      </c>
      <c r="S18" s="142">
        <f t="shared" si="12"/>
        <v>0</v>
      </c>
      <c r="T18" s="142" t="e">
        <f t="shared" si="13"/>
        <v>#DIV/0!</v>
      </c>
      <c r="U18" s="143">
        <v>1.31E-6</v>
      </c>
      <c r="V18" s="143" t="e">
        <f t="shared" si="14"/>
        <v>#DIV/0!</v>
      </c>
      <c r="W18" s="144">
        <v>0.4</v>
      </c>
      <c r="X18" s="143" t="e">
        <f t="shared" si="15"/>
        <v>#DIV/0!</v>
      </c>
      <c r="Y18" s="145">
        <v>2.5000000000000001E-2</v>
      </c>
      <c r="Z18" s="145" t="e">
        <f t="shared" si="16"/>
        <v>#DIV/0!</v>
      </c>
      <c r="AA18" s="145" t="e">
        <f t="shared" si="17"/>
        <v>#DIV/0!</v>
      </c>
      <c r="AB18" s="145" t="e">
        <f t="shared" si="18"/>
        <v>#DIV/0!</v>
      </c>
      <c r="AC18" s="145" t="e">
        <f t="shared" si="19"/>
        <v>#DIV/0!</v>
      </c>
      <c r="AD18" s="145" t="e">
        <f t="shared" si="20"/>
        <v>#DIV/0!</v>
      </c>
      <c r="AE18" s="146" t="e">
        <f t="shared" si="21"/>
        <v>#DIV/0!</v>
      </c>
      <c r="AF18" s="144" t="e">
        <f t="shared" si="22"/>
        <v>#DIV/0!</v>
      </c>
      <c r="AG18" s="144" t="e">
        <f t="shared" si="23"/>
        <v>#DIV/0!</v>
      </c>
      <c r="AI18" s="101">
        <v>0</v>
      </c>
      <c r="AJ18" s="101">
        <v>1</v>
      </c>
      <c r="AK18" s="101">
        <v>2</v>
      </c>
      <c r="AL18" s="101">
        <v>3</v>
      </c>
      <c r="AM18" s="101">
        <v>4</v>
      </c>
      <c r="AN18" s="101">
        <v>5</v>
      </c>
      <c r="AO18" s="101">
        <v>6</v>
      </c>
      <c r="AP18" s="101">
        <v>7</v>
      </c>
      <c r="AQ18" s="101">
        <v>8</v>
      </c>
      <c r="AR18" s="101">
        <v>9</v>
      </c>
      <c r="AS18" s="101">
        <v>10</v>
      </c>
      <c r="AT18" s="101">
        <v>11</v>
      </c>
      <c r="AU18" s="101">
        <v>12</v>
      </c>
      <c r="AV18" s="101">
        <v>13</v>
      </c>
      <c r="AW18" s="101">
        <v>14</v>
      </c>
      <c r="AX18" s="101">
        <v>15</v>
      </c>
      <c r="AY18" s="101">
        <v>16</v>
      </c>
      <c r="AZ18" s="101">
        <v>17</v>
      </c>
      <c r="BA18" s="101">
        <v>18</v>
      </c>
      <c r="BB18" s="101">
        <v>19</v>
      </c>
      <c r="BC18" s="101">
        <v>20</v>
      </c>
      <c r="BD18" s="101">
        <v>21</v>
      </c>
      <c r="BE18" s="101">
        <v>22</v>
      </c>
      <c r="BF18" s="101">
        <v>23</v>
      </c>
      <c r="BG18" s="101">
        <v>24</v>
      </c>
      <c r="BH18" s="101">
        <v>25</v>
      </c>
      <c r="BI18" s="101">
        <v>26</v>
      </c>
      <c r="BJ18" s="101">
        <v>27</v>
      </c>
      <c r="BK18" s="101">
        <v>28</v>
      </c>
      <c r="BL18" s="101">
        <v>29</v>
      </c>
      <c r="BM18" s="101">
        <v>30</v>
      </c>
      <c r="BN18" s="147">
        <v>0.03</v>
      </c>
      <c r="BO18" s="148">
        <f t="shared" si="27"/>
        <v>1</v>
      </c>
      <c r="BP18" s="148">
        <f t="shared" si="28"/>
        <v>0.970873786407767</v>
      </c>
      <c r="BQ18" s="148">
        <f t="shared" si="29"/>
        <v>0.94259590913375435</v>
      </c>
      <c r="BR18" s="148">
        <f t="shared" si="30"/>
        <v>0.91514165935315961</v>
      </c>
      <c r="BS18" s="148">
        <f t="shared" si="31"/>
        <v>0.888487047915689</v>
      </c>
      <c r="BT18" s="148">
        <f t="shared" si="32"/>
        <v>0.86260878438416411</v>
      </c>
      <c r="BU18" s="148">
        <f t="shared" si="33"/>
        <v>0.83748425668365445</v>
      </c>
      <c r="BV18" s="148">
        <f t="shared" si="34"/>
        <v>0.81309151134335378</v>
      </c>
      <c r="BW18" s="148">
        <f t="shared" si="35"/>
        <v>0.78940923431393573</v>
      </c>
      <c r="BX18" s="148">
        <f t="shared" si="36"/>
        <v>0.76641673234362695</v>
      </c>
      <c r="BY18" s="148">
        <f t="shared" si="37"/>
        <v>0.74409391489672516</v>
      </c>
      <c r="BZ18" s="148">
        <f t="shared" si="38"/>
        <v>0.72242127659876232</v>
      </c>
      <c r="CA18" s="148">
        <f t="shared" si="39"/>
        <v>0.70137988019297326</v>
      </c>
      <c r="CB18" s="148">
        <f t="shared" si="40"/>
        <v>0.68095133999317792</v>
      </c>
      <c r="CC18" s="148">
        <f t="shared" si="41"/>
        <v>0.66111780581861923</v>
      </c>
      <c r="CD18" s="148">
        <f t="shared" si="42"/>
        <v>0.64186194739671765</v>
      </c>
      <c r="CE18" s="148">
        <f t="shared" si="43"/>
        <v>0.62316693922011435</v>
      </c>
      <c r="CF18" s="148">
        <f t="shared" si="44"/>
        <v>0.60501644584477121</v>
      </c>
      <c r="CG18" s="148">
        <f t="shared" si="45"/>
        <v>0.5873946076162827</v>
      </c>
      <c r="CH18" s="148">
        <f t="shared" si="46"/>
        <v>0.57028602681192497</v>
      </c>
      <c r="CI18" s="148">
        <f t="shared" si="47"/>
        <v>0.55367575418633497</v>
      </c>
      <c r="CJ18" s="148">
        <f t="shared" si="48"/>
        <v>0.5375492759090631</v>
      </c>
      <c r="CK18" s="148">
        <f t="shared" si="49"/>
        <v>0.52189250088258554</v>
      </c>
      <c r="CL18" s="148">
        <f t="shared" si="50"/>
        <v>0.50669174842969467</v>
      </c>
      <c r="CM18" s="148">
        <f t="shared" si="51"/>
        <v>0.49193373633950943</v>
      </c>
      <c r="CN18" s="148">
        <f t="shared" si="52"/>
        <v>0.47760556926165965</v>
      </c>
      <c r="CO18" s="148">
        <f t="shared" si="53"/>
        <v>0.46369472743850448</v>
      </c>
      <c r="CP18" s="148">
        <f t="shared" si="54"/>
        <v>0.45018905576553836</v>
      </c>
      <c r="CQ18" s="148">
        <f t="shared" si="55"/>
        <v>0.4370767531704256</v>
      </c>
      <c r="CR18" s="148">
        <f t="shared" si="56"/>
        <v>0.42434636230138412</v>
      </c>
      <c r="CS18" s="148">
        <f t="shared" si="57"/>
        <v>0.41198675951590691</v>
      </c>
      <c r="CT18" s="58">
        <f t="shared" si="58"/>
        <v>0</v>
      </c>
      <c r="CU18" s="58" t="e">
        <f t="shared" si="59"/>
        <v>#DIV/0!</v>
      </c>
      <c r="CV18" s="58" t="e">
        <f t="shared" si="60"/>
        <v>#DIV/0!</v>
      </c>
      <c r="CW18" s="58" t="e">
        <f t="shared" si="61"/>
        <v>#DIV/0!</v>
      </c>
      <c r="CX18" s="58" t="e">
        <f t="shared" si="62"/>
        <v>#DIV/0!</v>
      </c>
      <c r="CY18" s="58" t="e">
        <f t="shared" si="63"/>
        <v>#DIV/0!</v>
      </c>
      <c r="CZ18" s="58" t="e">
        <f t="shared" si="64"/>
        <v>#DIV/0!</v>
      </c>
      <c r="DA18" s="58" t="e">
        <f t="shared" si="65"/>
        <v>#DIV/0!</v>
      </c>
      <c r="DB18" s="58" t="e">
        <f t="shared" si="66"/>
        <v>#DIV/0!</v>
      </c>
      <c r="DC18" s="58" t="e">
        <f t="shared" si="67"/>
        <v>#DIV/0!</v>
      </c>
      <c r="DD18" s="58" t="e">
        <f t="shared" si="68"/>
        <v>#DIV/0!</v>
      </c>
      <c r="DE18" s="58" t="e">
        <f t="shared" si="69"/>
        <v>#DIV/0!</v>
      </c>
      <c r="DF18" s="58" t="e">
        <f t="shared" si="70"/>
        <v>#DIV/0!</v>
      </c>
      <c r="DG18" s="58" t="e">
        <f t="shared" si="71"/>
        <v>#DIV/0!</v>
      </c>
      <c r="DH18" s="58" t="e">
        <f t="shared" si="72"/>
        <v>#DIV/0!</v>
      </c>
      <c r="DI18" s="58" t="e">
        <f t="shared" si="73"/>
        <v>#DIV/0!</v>
      </c>
      <c r="DJ18" s="58" t="e">
        <f t="shared" si="74"/>
        <v>#DIV/0!</v>
      </c>
      <c r="DK18" s="58" t="e">
        <f t="shared" si="75"/>
        <v>#DIV/0!</v>
      </c>
      <c r="DL18" s="58" t="e">
        <f t="shared" si="76"/>
        <v>#DIV/0!</v>
      </c>
      <c r="DM18" s="58" t="e">
        <f t="shared" si="77"/>
        <v>#DIV/0!</v>
      </c>
      <c r="DN18" s="58" t="e">
        <f t="shared" si="78"/>
        <v>#DIV/0!</v>
      </c>
      <c r="DO18" s="58" t="e">
        <f t="shared" si="79"/>
        <v>#DIV/0!</v>
      </c>
      <c r="DP18" s="58" t="e">
        <f t="shared" si="80"/>
        <v>#DIV/0!</v>
      </c>
      <c r="DQ18" s="58" t="e">
        <f t="shared" si="81"/>
        <v>#DIV/0!</v>
      </c>
      <c r="DR18" s="58" t="e">
        <f t="shared" si="82"/>
        <v>#DIV/0!</v>
      </c>
      <c r="DS18" s="58" t="e">
        <f t="shared" si="83"/>
        <v>#DIV/0!</v>
      </c>
      <c r="DT18" s="58" t="e">
        <f t="shared" si="84"/>
        <v>#DIV/0!</v>
      </c>
      <c r="DU18" s="58" t="e">
        <f t="shared" si="85"/>
        <v>#DIV/0!</v>
      </c>
      <c r="DV18" s="58" t="e">
        <f t="shared" si="86"/>
        <v>#DIV/0!</v>
      </c>
      <c r="DW18" s="58" t="e">
        <f t="shared" si="87"/>
        <v>#DIV/0!</v>
      </c>
      <c r="DX18" s="58" t="e">
        <f t="shared" si="88"/>
        <v>#DIV/0!</v>
      </c>
      <c r="DY18" s="58">
        <f t="shared" si="89"/>
        <v>0</v>
      </c>
      <c r="DZ18" s="58" t="e">
        <f t="shared" si="3"/>
        <v>#DIV/0!</v>
      </c>
      <c r="EA18" s="58" t="e">
        <f t="shared" si="4"/>
        <v>#DIV/0!</v>
      </c>
      <c r="EB18" s="58" t="e">
        <f t="shared" si="90"/>
        <v>#DIV/0!</v>
      </c>
      <c r="EC18" s="58" t="e">
        <f t="shared" si="91"/>
        <v>#DIV/0!</v>
      </c>
      <c r="ED18" s="58" t="e">
        <f t="shared" si="92"/>
        <v>#DIV/0!</v>
      </c>
      <c r="EE18" s="58" t="e">
        <f t="shared" si="93"/>
        <v>#DIV/0!</v>
      </c>
      <c r="EF18" s="58" t="e">
        <f t="shared" si="94"/>
        <v>#DIV/0!</v>
      </c>
      <c r="EG18" s="58" t="e">
        <f t="shared" si="95"/>
        <v>#DIV/0!</v>
      </c>
      <c r="EH18" s="58" t="e">
        <f t="shared" si="96"/>
        <v>#DIV/0!</v>
      </c>
      <c r="EI18" s="58" t="e">
        <f t="shared" si="97"/>
        <v>#DIV/0!</v>
      </c>
      <c r="EJ18" s="58" t="e">
        <f t="shared" si="98"/>
        <v>#DIV/0!</v>
      </c>
      <c r="EK18" s="58" t="e">
        <f t="shared" si="99"/>
        <v>#DIV/0!</v>
      </c>
      <c r="EL18" s="58" t="e">
        <f t="shared" si="100"/>
        <v>#DIV/0!</v>
      </c>
      <c r="EM18" s="58" t="e">
        <f t="shared" si="101"/>
        <v>#DIV/0!</v>
      </c>
      <c r="EN18" s="58" t="e">
        <f t="shared" si="102"/>
        <v>#DIV/0!</v>
      </c>
      <c r="EO18" s="58" t="e">
        <f t="shared" si="103"/>
        <v>#DIV/0!</v>
      </c>
      <c r="EP18" s="58" t="e">
        <f t="shared" si="104"/>
        <v>#DIV/0!</v>
      </c>
      <c r="EQ18" s="58" t="e">
        <f t="shared" si="105"/>
        <v>#DIV/0!</v>
      </c>
      <c r="ER18" s="58" t="e">
        <f t="shared" si="106"/>
        <v>#DIV/0!</v>
      </c>
      <c r="ES18" s="58" t="e">
        <f t="shared" si="107"/>
        <v>#DIV/0!</v>
      </c>
      <c r="ET18" s="58" t="e">
        <f t="shared" si="108"/>
        <v>#DIV/0!</v>
      </c>
      <c r="EU18" s="58" t="e">
        <f t="shared" si="109"/>
        <v>#DIV/0!</v>
      </c>
      <c r="EV18" s="58" t="e">
        <f t="shared" si="110"/>
        <v>#DIV/0!</v>
      </c>
      <c r="EW18" s="58" t="e">
        <f t="shared" si="111"/>
        <v>#DIV/0!</v>
      </c>
      <c r="EX18" s="58" t="e">
        <f t="shared" si="112"/>
        <v>#DIV/0!</v>
      </c>
      <c r="EY18" s="58" t="e">
        <f t="shared" si="113"/>
        <v>#DIV/0!</v>
      </c>
      <c r="EZ18" s="58" t="e">
        <f t="shared" si="114"/>
        <v>#DIV/0!</v>
      </c>
      <c r="FA18" s="58" t="e">
        <f t="shared" si="115"/>
        <v>#DIV/0!</v>
      </c>
      <c r="FB18" s="58" t="e">
        <f t="shared" si="116"/>
        <v>#DIV/0!</v>
      </c>
      <c r="FC18" s="149" t="e">
        <f t="shared" si="117"/>
        <v>#DIV/0!</v>
      </c>
    </row>
    <row r="19" spans="1:159" s="40" customFormat="1" ht="14.25" x14ac:dyDescent="0.2">
      <c r="A19" s="90">
        <v>19</v>
      </c>
      <c r="B19" s="150"/>
      <c r="C19" s="151"/>
      <c r="D19" s="151"/>
      <c r="E19" s="151"/>
      <c r="F19" s="151"/>
      <c r="G19" s="151"/>
      <c r="H19" s="151"/>
      <c r="I19" s="151"/>
      <c r="J19" s="151"/>
      <c r="K19" s="152"/>
      <c r="L19" s="127" t="e">
        <f t="shared" si="6"/>
        <v>#DIV/0!</v>
      </c>
      <c r="M19" s="127" t="e">
        <f t="shared" si="7"/>
        <v>#DIV/0!</v>
      </c>
      <c r="N19" s="127">
        <f t="shared" si="8"/>
        <v>0</v>
      </c>
      <c r="O19" s="127" t="e">
        <f t="shared" si="9"/>
        <v>#DIV/0!</v>
      </c>
      <c r="P19" s="66" t="e">
        <f t="shared" si="10"/>
        <v>#DIV/0!</v>
      </c>
      <c r="R19" s="105" t="e">
        <f t="shared" si="11"/>
        <v>#DIV/0!</v>
      </c>
      <c r="S19" s="142">
        <f t="shared" si="12"/>
        <v>0</v>
      </c>
      <c r="T19" s="142" t="e">
        <f t="shared" si="13"/>
        <v>#DIV/0!</v>
      </c>
      <c r="U19" s="143">
        <v>1.31E-6</v>
      </c>
      <c r="V19" s="143" t="e">
        <f t="shared" si="14"/>
        <v>#DIV/0!</v>
      </c>
      <c r="W19" s="144">
        <v>0.4</v>
      </c>
      <c r="X19" s="143" t="e">
        <f t="shared" si="15"/>
        <v>#DIV/0!</v>
      </c>
      <c r="Y19" s="145">
        <v>2.5000000000000001E-2</v>
      </c>
      <c r="Z19" s="145" t="e">
        <f t="shared" si="16"/>
        <v>#DIV/0!</v>
      </c>
      <c r="AA19" s="145" t="e">
        <f t="shared" si="17"/>
        <v>#DIV/0!</v>
      </c>
      <c r="AB19" s="145" t="e">
        <f t="shared" si="18"/>
        <v>#DIV/0!</v>
      </c>
      <c r="AC19" s="145" t="e">
        <f t="shared" si="19"/>
        <v>#DIV/0!</v>
      </c>
      <c r="AD19" s="145" t="e">
        <f t="shared" si="20"/>
        <v>#DIV/0!</v>
      </c>
      <c r="AE19" s="146" t="e">
        <f t="shared" si="21"/>
        <v>#DIV/0!</v>
      </c>
      <c r="AF19" s="144" t="e">
        <f t="shared" si="22"/>
        <v>#DIV/0!</v>
      </c>
      <c r="AG19" s="144" t="e">
        <f t="shared" si="23"/>
        <v>#DIV/0!</v>
      </c>
      <c r="AI19" s="101">
        <v>0</v>
      </c>
      <c r="AJ19" s="101">
        <v>1</v>
      </c>
      <c r="AK19" s="101">
        <v>2</v>
      </c>
      <c r="AL19" s="101">
        <v>3</v>
      </c>
      <c r="AM19" s="101">
        <v>4</v>
      </c>
      <c r="AN19" s="101">
        <v>5</v>
      </c>
      <c r="AO19" s="101">
        <v>6</v>
      </c>
      <c r="AP19" s="101">
        <v>7</v>
      </c>
      <c r="AQ19" s="101">
        <v>8</v>
      </c>
      <c r="AR19" s="101">
        <v>9</v>
      </c>
      <c r="AS19" s="101">
        <v>10</v>
      </c>
      <c r="AT19" s="101">
        <v>11</v>
      </c>
      <c r="AU19" s="101">
        <v>12</v>
      </c>
      <c r="AV19" s="101">
        <v>13</v>
      </c>
      <c r="AW19" s="101">
        <v>14</v>
      </c>
      <c r="AX19" s="101">
        <v>15</v>
      </c>
      <c r="AY19" s="101">
        <v>16</v>
      </c>
      <c r="AZ19" s="101">
        <v>17</v>
      </c>
      <c r="BA19" s="101">
        <v>18</v>
      </c>
      <c r="BB19" s="101">
        <v>19</v>
      </c>
      <c r="BC19" s="101">
        <v>20</v>
      </c>
      <c r="BD19" s="101">
        <v>21</v>
      </c>
      <c r="BE19" s="101">
        <v>22</v>
      </c>
      <c r="BF19" s="101">
        <v>23</v>
      </c>
      <c r="BG19" s="101">
        <v>24</v>
      </c>
      <c r="BH19" s="101">
        <v>25</v>
      </c>
      <c r="BI19" s="101">
        <v>26</v>
      </c>
      <c r="BJ19" s="101">
        <v>27</v>
      </c>
      <c r="BK19" s="101">
        <v>28</v>
      </c>
      <c r="BL19" s="101">
        <v>29</v>
      </c>
      <c r="BM19" s="101">
        <v>30</v>
      </c>
      <c r="BN19" s="147">
        <v>0.03</v>
      </c>
      <c r="BO19" s="148">
        <f t="shared" si="27"/>
        <v>1</v>
      </c>
      <c r="BP19" s="148">
        <f t="shared" si="28"/>
        <v>0.970873786407767</v>
      </c>
      <c r="BQ19" s="148">
        <f t="shared" si="29"/>
        <v>0.94259590913375435</v>
      </c>
      <c r="BR19" s="148">
        <f t="shared" si="30"/>
        <v>0.91514165935315961</v>
      </c>
      <c r="BS19" s="148">
        <f t="shared" si="31"/>
        <v>0.888487047915689</v>
      </c>
      <c r="BT19" s="148">
        <f t="shared" si="32"/>
        <v>0.86260878438416411</v>
      </c>
      <c r="BU19" s="148">
        <f t="shared" si="33"/>
        <v>0.83748425668365445</v>
      </c>
      <c r="BV19" s="148">
        <f t="shared" si="34"/>
        <v>0.81309151134335378</v>
      </c>
      <c r="BW19" s="148">
        <f t="shared" si="35"/>
        <v>0.78940923431393573</v>
      </c>
      <c r="BX19" s="148">
        <f t="shared" si="36"/>
        <v>0.76641673234362695</v>
      </c>
      <c r="BY19" s="148">
        <f t="shared" si="37"/>
        <v>0.74409391489672516</v>
      </c>
      <c r="BZ19" s="148">
        <f t="shared" si="38"/>
        <v>0.72242127659876232</v>
      </c>
      <c r="CA19" s="148">
        <f t="shared" si="39"/>
        <v>0.70137988019297326</v>
      </c>
      <c r="CB19" s="148">
        <f t="shared" si="40"/>
        <v>0.68095133999317792</v>
      </c>
      <c r="CC19" s="148">
        <f t="shared" si="41"/>
        <v>0.66111780581861923</v>
      </c>
      <c r="CD19" s="148">
        <f t="shared" si="42"/>
        <v>0.64186194739671765</v>
      </c>
      <c r="CE19" s="148">
        <f t="shared" si="43"/>
        <v>0.62316693922011435</v>
      </c>
      <c r="CF19" s="148">
        <f t="shared" si="44"/>
        <v>0.60501644584477121</v>
      </c>
      <c r="CG19" s="148">
        <f t="shared" si="45"/>
        <v>0.5873946076162827</v>
      </c>
      <c r="CH19" s="148">
        <f t="shared" si="46"/>
        <v>0.57028602681192497</v>
      </c>
      <c r="CI19" s="148">
        <f t="shared" si="47"/>
        <v>0.55367575418633497</v>
      </c>
      <c r="CJ19" s="148">
        <f t="shared" si="48"/>
        <v>0.5375492759090631</v>
      </c>
      <c r="CK19" s="148">
        <f t="shared" si="49"/>
        <v>0.52189250088258554</v>
      </c>
      <c r="CL19" s="148">
        <f t="shared" si="50"/>
        <v>0.50669174842969467</v>
      </c>
      <c r="CM19" s="148">
        <f t="shared" si="51"/>
        <v>0.49193373633950943</v>
      </c>
      <c r="CN19" s="148">
        <f t="shared" si="52"/>
        <v>0.47760556926165965</v>
      </c>
      <c r="CO19" s="148">
        <f t="shared" si="53"/>
        <v>0.46369472743850448</v>
      </c>
      <c r="CP19" s="148">
        <f t="shared" si="54"/>
        <v>0.45018905576553836</v>
      </c>
      <c r="CQ19" s="148">
        <f t="shared" si="55"/>
        <v>0.4370767531704256</v>
      </c>
      <c r="CR19" s="148">
        <f t="shared" si="56"/>
        <v>0.42434636230138412</v>
      </c>
      <c r="CS19" s="148">
        <f t="shared" si="57"/>
        <v>0.41198675951590691</v>
      </c>
      <c r="CT19" s="58">
        <f t="shared" si="58"/>
        <v>0</v>
      </c>
      <c r="CU19" s="58" t="e">
        <f t="shared" si="59"/>
        <v>#DIV/0!</v>
      </c>
      <c r="CV19" s="58" t="e">
        <f t="shared" si="60"/>
        <v>#DIV/0!</v>
      </c>
      <c r="CW19" s="58" t="e">
        <f t="shared" si="61"/>
        <v>#DIV/0!</v>
      </c>
      <c r="CX19" s="58" t="e">
        <f t="shared" si="62"/>
        <v>#DIV/0!</v>
      </c>
      <c r="CY19" s="58" t="e">
        <f t="shared" si="63"/>
        <v>#DIV/0!</v>
      </c>
      <c r="CZ19" s="58" t="e">
        <f t="shared" si="64"/>
        <v>#DIV/0!</v>
      </c>
      <c r="DA19" s="58" t="e">
        <f t="shared" si="65"/>
        <v>#DIV/0!</v>
      </c>
      <c r="DB19" s="58" t="e">
        <f t="shared" si="66"/>
        <v>#DIV/0!</v>
      </c>
      <c r="DC19" s="58" t="e">
        <f t="shared" si="67"/>
        <v>#DIV/0!</v>
      </c>
      <c r="DD19" s="58" t="e">
        <f t="shared" si="68"/>
        <v>#DIV/0!</v>
      </c>
      <c r="DE19" s="58" t="e">
        <f t="shared" si="69"/>
        <v>#DIV/0!</v>
      </c>
      <c r="DF19" s="58" t="e">
        <f t="shared" si="70"/>
        <v>#DIV/0!</v>
      </c>
      <c r="DG19" s="58" t="e">
        <f t="shared" si="71"/>
        <v>#DIV/0!</v>
      </c>
      <c r="DH19" s="58" t="e">
        <f t="shared" si="72"/>
        <v>#DIV/0!</v>
      </c>
      <c r="DI19" s="58" t="e">
        <f t="shared" si="73"/>
        <v>#DIV/0!</v>
      </c>
      <c r="DJ19" s="58" t="e">
        <f t="shared" si="74"/>
        <v>#DIV/0!</v>
      </c>
      <c r="DK19" s="58" t="e">
        <f t="shared" si="75"/>
        <v>#DIV/0!</v>
      </c>
      <c r="DL19" s="58" t="e">
        <f t="shared" si="76"/>
        <v>#DIV/0!</v>
      </c>
      <c r="DM19" s="58" t="e">
        <f t="shared" si="77"/>
        <v>#DIV/0!</v>
      </c>
      <c r="DN19" s="58" t="e">
        <f t="shared" si="78"/>
        <v>#DIV/0!</v>
      </c>
      <c r="DO19" s="58" t="e">
        <f t="shared" si="79"/>
        <v>#DIV/0!</v>
      </c>
      <c r="DP19" s="58" t="e">
        <f t="shared" si="80"/>
        <v>#DIV/0!</v>
      </c>
      <c r="DQ19" s="58" t="e">
        <f t="shared" si="81"/>
        <v>#DIV/0!</v>
      </c>
      <c r="DR19" s="58" t="e">
        <f t="shared" si="82"/>
        <v>#DIV/0!</v>
      </c>
      <c r="DS19" s="58" t="e">
        <f t="shared" si="83"/>
        <v>#DIV/0!</v>
      </c>
      <c r="DT19" s="58" t="e">
        <f t="shared" si="84"/>
        <v>#DIV/0!</v>
      </c>
      <c r="DU19" s="58" t="e">
        <f t="shared" si="85"/>
        <v>#DIV/0!</v>
      </c>
      <c r="DV19" s="58" t="e">
        <f t="shared" si="86"/>
        <v>#DIV/0!</v>
      </c>
      <c r="DW19" s="58" t="e">
        <f t="shared" si="87"/>
        <v>#DIV/0!</v>
      </c>
      <c r="DX19" s="58" t="e">
        <f t="shared" si="88"/>
        <v>#DIV/0!</v>
      </c>
      <c r="DY19" s="58">
        <f t="shared" si="89"/>
        <v>0</v>
      </c>
      <c r="DZ19" s="58" t="e">
        <f t="shared" si="3"/>
        <v>#DIV/0!</v>
      </c>
      <c r="EA19" s="58" t="e">
        <f t="shared" si="4"/>
        <v>#DIV/0!</v>
      </c>
      <c r="EB19" s="58" t="e">
        <f t="shared" si="90"/>
        <v>#DIV/0!</v>
      </c>
      <c r="EC19" s="58" t="e">
        <f t="shared" si="91"/>
        <v>#DIV/0!</v>
      </c>
      <c r="ED19" s="58" t="e">
        <f t="shared" si="92"/>
        <v>#DIV/0!</v>
      </c>
      <c r="EE19" s="58" t="e">
        <f t="shared" si="93"/>
        <v>#DIV/0!</v>
      </c>
      <c r="EF19" s="58" t="e">
        <f t="shared" si="94"/>
        <v>#DIV/0!</v>
      </c>
      <c r="EG19" s="58" t="e">
        <f t="shared" si="95"/>
        <v>#DIV/0!</v>
      </c>
      <c r="EH19" s="58" t="e">
        <f t="shared" si="96"/>
        <v>#DIV/0!</v>
      </c>
      <c r="EI19" s="58" t="e">
        <f t="shared" si="97"/>
        <v>#DIV/0!</v>
      </c>
      <c r="EJ19" s="58" t="e">
        <f t="shared" si="98"/>
        <v>#DIV/0!</v>
      </c>
      <c r="EK19" s="58" t="e">
        <f t="shared" si="99"/>
        <v>#DIV/0!</v>
      </c>
      <c r="EL19" s="58" t="e">
        <f t="shared" si="100"/>
        <v>#DIV/0!</v>
      </c>
      <c r="EM19" s="58" t="e">
        <f t="shared" si="101"/>
        <v>#DIV/0!</v>
      </c>
      <c r="EN19" s="58" t="e">
        <f t="shared" si="102"/>
        <v>#DIV/0!</v>
      </c>
      <c r="EO19" s="58" t="e">
        <f t="shared" si="103"/>
        <v>#DIV/0!</v>
      </c>
      <c r="EP19" s="58" t="e">
        <f t="shared" si="104"/>
        <v>#DIV/0!</v>
      </c>
      <c r="EQ19" s="58" t="e">
        <f t="shared" si="105"/>
        <v>#DIV/0!</v>
      </c>
      <c r="ER19" s="58" t="e">
        <f t="shared" si="106"/>
        <v>#DIV/0!</v>
      </c>
      <c r="ES19" s="58" t="e">
        <f t="shared" si="107"/>
        <v>#DIV/0!</v>
      </c>
      <c r="ET19" s="58" t="e">
        <f t="shared" si="108"/>
        <v>#DIV/0!</v>
      </c>
      <c r="EU19" s="58" t="e">
        <f t="shared" si="109"/>
        <v>#DIV/0!</v>
      </c>
      <c r="EV19" s="58" t="e">
        <f t="shared" si="110"/>
        <v>#DIV/0!</v>
      </c>
      <c r="EW19" s="58" t="e">
        <f t="shared" si="111"/>
        <v>#DIV/0!</v>
      </c>
      <c r="EX19" s="58" t="e">
        <f t="shared" si="112"/>
        <v>#DIV/0!</v>
      </c>
      <c r="EY19" s="58" t="e">
        <f t="shared" si="113"/>
        <v>#DIV/0!</v>
      </c>
      <c r="EZ19" s="58" t="e">
        <f t="shared" si="114"/>
        <v>#DIV/0!</v>
      </c>
      <c r="FA19" s="58" t="e">
        <f t="shared" si="115"/>
        <v>#DIV/0!</v>
      </c>
      <c r="FB19" s="58" t="e">
        <f t="shared" si="116"/>
        <v>#DIV/0!</v>
      </c>
      <c r="FC19" s="149" t="e">
        <f t="shared" si="117"/>
        <v>#DIV/0!</v>
      </c>
    </row>
    <row r="20" spans="1:159" s="40" customFormat="1" ht="14.25" x14ac:dyDescent="0.2">
      <c r="A20" s="90">
        <v>20</v>
      </c>
      <c r="B20" s="150"/>
      <c r="C20" s="151"/>
      <c r="D20" s="151"/>
      <c r="E20" s="151"/>
      <c r="F20" s="151"/>
      <c r="G20" s="151"/>
      <c r="H20" s="151"/>
      <c r="I20" s="151"/>
      <c r="J20" s="151"/>
      <c r="K20" s="152"/>
      <c r="L20" s="127" t="e">
        <f t="shared" si="6"/>
        <v>#DIV/0!</v>
      </c>
      <c r="M20" s="127" t="e">
        <f t="shared" si="7"/>
        <v>#DIV/0!</v>
      </c>
      <c r="N20" s="127">
        <f t="shared" si="8"/>
        <v>0</v>
      </c>
      <c r="O20" s="127" t="e">
        <f t="shared" si="9"/>
        <v>#DIV/0!</v>
      </c>
      <c r="P20" s="66" t="e">
        <f t="shared" si="10"/>
        <v>#DIV/0!</v>
      </c>
      <c r="R20" s="105" t="e">
        <f t="shared" si="11"/>
        <v>#DIV/0!</v>
      </c>
      <c r="S20" s="142">
        <f t="shared" si="12"/>
        <v>0</v>
      </c>
      <c r="T20" s="142" t="e">
        <f t="shared" si="13"/>
        <v>#DIV/0!</v>
      </c>
      <c r="U20" s="143">
        <v>1.31E-6</v>
      </c>
      <c r="V20" s="143" t="e">
        <f t="shared" si="14"/>
        <v>#DIV/0!</v>
      </c>
      <c r="W20" s="144">
        <v>0.4</v>
      </c>
      <c r="X20" s="143" t="e">
        <f t="shared" si="15"/>
        <v>#DIV/0!</v>
      </c>
      <c r="Y20" s="145">
        <v>2.5000000000000001E-2</v>
      </c>
      <c r="Z20" s="145" t="e">
        <f t="shared" si="16"/>
        <v>#DIV/0!</v>
      </c>
      <c r="AA20" s="145" t="e">
        <f t="shared" si="17"/>
        <v>#DIV/0!</v>
      </c>
      <c r="AB20" s="145" t="e">
        <f t="shared" si="18"/>
        <v>#DIV/0!</v>
      </c>
      <c r="AC20" s="145" t="e">
        <f t="shared" si="19"/>
        <v>#DIV/0!</v>
      </c>
      <c r="AD20" s="145" t="e">
        <f t="shared" si="20"/>
        <v>#DIV/0!</v>
      </c>
      <c r="AE20" s="146" t="e">
        <f t="shared" si="21"/>
        <v>#DIV/0!</v>
      </c>
      <c r="AF20" s="144" t="e">
        <f t="shared" si="22"/>
        <v>#DIV/0!</v>
      </c>
      <c r="AG20" s="144" t="e">
        <f t="shared" si="23"/>
        <v>#DIV/0!</v>
      </c>
      <c r="AI20" s="101">
        <v>0</v>
      </c>
      <c r="AJ20" s="101">
        <v>1</v>
      </c>
      <c r="AK20" s="101">
        <v>2</v>
      </c>
      <c r="AL20" s="101">
        <v>3</v>
      </c>
      <c r="AM20" s="101">
        <v>4</v>
      </c>
      <c r="AN20" s="101">
        <v>5</v>
      </c>
      <c r="AO20" s="101">
        <v>6</v>
      </c>
      <c r="AP20" s="101">
        <v>7</v>
      </c>
      <c r="AQ20" s="101">
        <v>8</v>
      </c>
      <c r="AR20" s="101">
        <v>9</v>
      </c>
      <c r="AS20" s="101">
        <v>10</v>
      </c>
      <c r="AT20" s="101">
        <v>11</v>
      </c>
      <c r="AU20" s="101">
        <v>12</v>
      </c>
      <c r="AV20" s="101">
        <v>13</v>
      </c>
      <c r="AW20" s="101">
        <v>14</v>
      </c>
      <c r="AX20" s="101">
        <v>15</v>
      </c>
      <c r="AY20" s="101">
        <v>16</v>
      </c>
      <c r="AZ20" s="101">
        <v>17</v>
      </c>
      <c r="BA20" s="101">
        <v>18</v>
      </c>
      <c r="BB20" s="101">
        <v>19</v>
      </c>
      <c r="BC20" s="101">
        <v>20</v>
      </c>
      <c r="BD20" s="101">
        <v>21</v>
      </c>
      <c r="BE20" s="101">
        <v>22</v>
      </c>
      <c r="BF20" s="101">
        <v>23</v>
      </c>
      <c r="BG20" s="101">
        <v>24</v>
      </c>
      <c r="BH20" s="101">
        <v>25</v>
      </c>
      <c r="BI20" s="101">
        <v>26</v>
      </c>
      <c r="BJ20" s="101">
        <v>27</v>
      </c>
      <c r="BK20" s="101">
        <v>28</v>
      </c>
      <c r="BL20" s="101">
        <v>29</v>
      </c>
      <c r="BM20" s="101">
        <v>30</v>
      </c>
      <c r="BN20" s="147">
        <v>0.03</v>
      </c>
      <c r="BO20" s="148">
        <f t="shared" si="27"/>
        <v>1</v>
      </c>
      <c r="BP20" s="148">
        <f t="shared" si="28"/>
        <v>0.970873786407767</v>
      </c>
      <c r="BQ20" s="148">
        <f t="shared" si="29"/>
        <v>0.94259590913375435</v>
      </c>
      <c r="BR20" s="148">
        <f t="shared" si="30"/>
        <v>0.91514165935315961</v>
      </c>
      <c r="BS20" s="148">
        <f t="shared" si="31"/>
        <v>0.888487047915689</v>
      </c>
      <c r="BT20" s="148">
        <f t="shared" si="32"/>
        <v>0.86260878438416411</v>
      </c>
      <c r="BU20" s="148">
        <f t="shared" si="33"/>
        <v>0.83748425668365445</v>
      </c>
      <c r="BV20" s="148">
        <f t="shared" si="34"/>
        <v>0.81309151134335378</v>
      </c>
      <c r="BW20" s="148">
        <f t="shared" si="35"/>
        <v>0.78940923431393573</v>
      </c>
      <c r="BX20" s="148">
        <f t="shared" si="36"/>
        <v>0.76641673234362695</v>
      </c>
      <c r="BY20" s="148">
        <f t="shared" si="37"/>
        <v>0.74409391489672516</v>
      </c>
      <c r="BZ20" s="148">
        <f t="shared" si="38"/>
        <v>0.72242127659876232</v>
      </c>
      <c r="CA20" s="148">
        <f t="shared" si="39"/>
        <v>0.70137988019297326</v>
      </c>
      <c r="CB20" s="148">
        <f t="shared" si="40"/>
        <v>0.68095133999317792</v>
      </c>
      <c r="CC20" s="148">
        <f t="shared" si="41"/>
        <v>0.66111780581861923</v>
      </c>
      <c r="CD20" s="148">
        <f t="shared" si="42"/>
        <v>0.64186194739671765</v>
      </c>
      <c r="CE20" s="148">
        <f t="shared" si="43"/>
        <v>0.62316693922011435</v>
      </c>
      <c r="CF20" s="148">
        <f t="shared" si="44"/>
        <v>0.60501644584477121</v>
      </c>
      <c r="CG20" s="148">
        <f t="shared" si="45"/>
        <v>0.5873946076162827</v>
      </c>
      <c r="CH20" s="148">
        <f t="shared" si="46"/>
        <v>0.57028602681192497</v>
      </c>
      <c r="CI20" s="148">
        <f t="shared" si="47"/>
        <v>0.55367575418633497</v>
      </c>
      <c r="CJ20" s="148">
        <f t="shared" si="48"/>
        <v>0.5375492759090631</v>
      </c>
      <c r="CK20" s="148">
        <f t="shared" si="49"/>
        <v>0.52189250088258554</v>
      </c>
      <c r="CL20" s="148">
        <f t="shared" si="50"/>
        <v>0.50669174842969467</v>
      </c>
      <c r="CM20" s="148">
        <f t="shared" si="51"/>
        <v>0.49193373633950943</v>
      </c>
      <c r="CN20" s="148">
        <f t="shared" si="52"/>
        <v>0.47760556926165965</v>
      </c>
      <c r="CO20" s="148">
        <f t="shared" si="53"/>
        <v>0.46369472743850448</v>
      </c>
      <c r="CP20" s="148">
        <f t="shared" si="54"/>
        <v>0.45018905576553836</v>
      </c>
      <c r="CQ20" s="148">
        <f t="shared" si="55"/>
        <v>0.4370767531704256</v>
      </c>
      <c r="CR20" s="148">
        <f t="shared" si="56"/>
        <v>0.42434636230138412</v>
      </c>
      <c r="CS20" s="148">
        <f t="shared" si="57"/>
        <v>0.41198675951590691</v>
      </c>
      <c r="CT20" s="58">
        <f t="shared" si="58"/>
        <v>0</v>
      </c>
      <c r="CU20" s="58" t="e">
        <f t="shared" si="59"/>
        <v>#DIV/0!</v>
      </c>
      <c r="CV20" s="58" t="e">
        <f t="shared" si="60"/>
        <v>#DIV/0!</v>
      </c>
      <c r="CW20" s="58" t="e">
        <f t="shared" si="61"/>
        <v>#DIV/0!</v>
      </c>
      <c r="CX20" s="58" t="e">
        <f t="shared" si="62"/>
        <v>#DIV/0!</v>
      </c>
      <c r="CY20" s="58" t="e">
        <f t="shared" si="63"/>
        <v>#DIV/0!</v>
      </c>
      <c r="CZ20" s="58" t="e">
        <f t="shared" si="64"/>
        <v>#DIV/0!</v>
      </c>
      <c r="DA20" s="58" t="e">
        <f t="shared" si="65"/>
        <v>#DIV/0!</v>
      </c>
      <c r="DB20" s="58" t="e">
        <f t="shared" si="66"/>
        <v>#DIV/0!</v>
      </c>
      <c r="DC20" s="58" t="e">
        <f t="shared" si="67"/>
        <v>#DIV/0!</v>
      </c>
      <c r="DD20" s="58" t="e">
        <f t="shared" si="68"/>
        <v>#DIV/0!</v>
      </c>
      <c r="DE20" s="58" t="e">
        <f t="shared" si="69"/>
        <v>#DIV/0!</v>
      </c>
      <c r="DF20" s="58" t="e">
        <f t="shared" si="70"/>
        <v>#DIV/0!</v>
      </c>
      <c r="DG20" s="58" t="e">
        <f t="shared" si="71"/>
        <v>#DIV/0!</v>
      </c>
      <c r="DH20" s="58" t="e">
        <f t="shared" si="72"/>
        <v>#DIV/0!</v>
      </c>
      <c r="DI20" s="58" t="e">
        <f t="shared" si="73"/>
        <v>#DIV/0!</v>
      </c>
      <c r="DJ20" s="58" t="e">
        <f t="shared" si="74"/>
        <v>#DIV/0!</v>
      </c>
      <c r="DK20" s="58" t="e">
        <f t="shared" si="75"/>
        <v>#DIV/0!</v>
      </c>
      <c r="DL20" s="58" t="e">
        <f t="shared" si="76"/>
        <v>#DIV/0!</v>
      </c>
      <c r="DM20" s="58" t="e">
        <f t="shared" si="77"/>
        <v>#DIV/0!</v>
      </c>
      <c r="DN20" s="58" t="e">
        <f t="shared" si="78"/>
        <v>#DIV/0!</v>
      </c>
      <c r="DO20" s="58" t="e">
        <f t="shared" si="79"/>
        <v>#DIV/0!</v>
      </c>
      <c r="DP20" s="58" t="e">
        <f t="shared" si="80"/>
        <v>#DIV/0!</v>
      </c>
      <c r="DQ20" s="58" t="e">
        <f t="shared" si="81"/>
        <v>#DIV/0!</v>
      </c>
      <c r="DR20" s="58" t="e">
        <f t="shared" si="82"/>
        <v>#DIV/0!</v>
      </c>
      <c r="DS20" s="58" t="e">
        <f t="shared" si="83"/>
        <v>#DIV/0!</v>
      </c>
      <c r="DT20" s="58" t="e">
        <f t="shared" si="84"/>
        <v>#DIV/0!</v>
      </c>
      <c r="DU20" s="58" t="e">
        <f t="shared" si="85"/>
        <v>#DIV/0!</v>
      </c>
      <c r="DV20" s="58" t="e">
        <f t="shared" si="86"/>
        <v>#DIV/0!</v>
      </c>
      <c r="DW20" s="58" t="e">
        <f t="shared" si="87"/>
        <v>#DIV/0!</v>
      </c>
      <c r="DX20" s="58" t="e">
        <f t="shared" si="88"/>
        <v>#DIV/0!</v>
      </c>
      <c r="DY20" s="58">
        <f t="shared" si="89"/>
        <v>0</v>
      </c>
      <c r="DZ20" s="58" t="e">
        <f t="shared" si="3"/>
        <v>#DIV/0!</v>
      </c>
      <c r="EA20" s="58" t="e">
        <f t="shared" si="4"/>
        <v>#DIV/0!</v>
      </c>
      <c r="EB20" s="58" t="e">
        <f t="shared" si="90"/>
        <v>#DIV/0!</v>
      </c>
      <c r="EC20" s="58" t="e">
        <f t="shared" si="91"/>
        <v>#DIV/0!</v>
      </c>
      <c r="ED20" s="58" t="e">
        <f t="shared" si="92"/>
        <v>#DIV/0!</v>
      </c>
      <c r="EE20" s="58" t="e">
        <f t="shared" si="93"/>
        <v>#DIV/0!</v>
      </c>
      <c r="EF20" s="58" t="e">
        <f t="shared" si="94"/>
        <v>#DIV/0!</v>
      </c>
      <c r="EG20" s="58" t="e">
        <f t="shared" si="95"/>
        <v>#DIV/0!</v>
      </c>
      <c r="EH20" s="58" t="e">
        <f t="shared" si="96"/>
        <v>#DIV/0!</v>
      </c>
      <c r="EI20" s="58" t="e">
        <f t="shared" si="97"/>
        <v>#DIV/0!</v>
      </c>
      <c r="EJ20" s="58" t="e">
        <f t="shared" si="98"/>
        <v>#DIV/0!</v>
      </c>
      <c r="EK20" s="58" t="e">
        <f t="shared" si="99"/>
        <v>#DIV/0!</v>
      </c>
      <c r="EL20" s="58" t="e">
        <f t="shared" si="100"/>
        <v>#DIV/0!</v>
      </c>
      <c r="EM20" s="58" t="e">
        <f t="shared" si="101"/>
        <v>#DIV/0!</v>
      </c>
      <c r="EN20" s="58" t="e">
        <f t="shared" si="102"/>
        <v>#DIV/0!</v>
      </c>
      <c r="EO20" s="58" t="e">
        <f t="shared" si="103"/>
        <v>#DIV/0!</v>
      </c>
      <c r="EP20" s="58" t="e">
        <f t="shared" si="104"/>
        <v>#DIV/0!</v>
      </c>
      <c r="EQ20" s="58" t="e">
        <f t="shared" si="105"/>
        <v>#DIV/0!</v>
      </c>
      <c r="ER20" s="58" t="e">
        <f t="shared" si="106"/>
        <v>#DIV/0!</v>
      </c>
      <c r="ES20" s="58" t="e">
        <f t="shared" si="107"/>
        <v>#DIV/0!</v>
      </c>
      <c r="ET20" s="58" t="e">
        <f t="shared" si="108"/>
        <v>#DIV/0!</v>
      </c>
      <c r="EU20" s="58" t="e">
        <f t="shared" si="109"/>
        <v>#DIV/0!</v>
      </c>
      <c r="EV20" s="58" t="e">
        <f t="shared" si="110"/>
        <v>#DIV/0!</v>
      </c>
      <c r="EW20" s="58" t="e">
        <f t="shared" si="111"/>
        <v>#DIV/0!</v>
      </c>
      <c r="EX20" s="58" t="e">
        <f t="shared" si="112"/>
        <v>#DIV/0!</v>
      </c>
      <c r="EY20" s="58" t="e">
        <f t="shared" si="113"/>
        <v>#DIV/0!</v>
      </c>
      <c r="EZ20" s="58" t="e">
        <f t="shared" si="114"/>
        <v>#DIV/0!</v>
      </c>
      <c r="FA20" s="58" t="e">
        <f t="shared" si="115"/>
        <v>#DIV/0!</v>
      </c>
      <c r="FB20" s="58" t="e">
        <f t="shared" si="116"/>
        <v>#DIV/0!</v>
      </c>
      <c r="FC20" s="149" t="e">
        <f t="shared" si="117"/>
        <v>#DIV/0!</v>
      </c>
    </row>
    <row r="21" spans="1:159" s="40" customFormat="1" ht="14.25" x14ac:dyDescent="0.2">
      <c r="A21" s="90">
        <v>21</v>
      </c>
      <c r="B21" s="150"/>
      <c r="C21" s="151"/>
      <c r="D21" s="151"/>
      <c r="E21" s="151"/>
      <c r="F21" s="151"/>
      <c r="G21" s="151"/>
      <c r="H21" s="151"/>
      <c r="I21" s="151"/>
      <c r="J21" s="151"/>
      <c r="K21" s="152"/>
      <c r="L21" s="127" t="e">
        <f t="shared" si="6"/>
        <v>#DIV/0!</v>
      </c>
      <c r="M21" s="127" t="e">
        <f t="shared" si="7"/>
        <v>#DIV/0!</v>
      </c>
      <c r="N21" s="127">
        <f t="shared" si="8"/>
        <v>0</v>
      </c>
      <c r="O21" s="127" t="e">
        <f t="shared" si="9"/>
        <v>#DIV/0!</v>
      </c>
      <c r="P21" s="66" t="e">
        <f t="shared" si="10"/>
        <v>#DIV/0!</v>
      </c>
      <c r="R21" s="105" t="e">
        <f t="shared" si="11"/>
        <v>#DIV/0!</v>
      </c>
      <c r="S21" s="142">
        <f t="shared" si="12"/>
        <v>0</v>
      </c>
      <c r="T21" s="142" t="e">
        <f t="shared" si="13"/>
        <v>#DIV/0!</v>
      </c>
      <c r="U21" s="143">
        <v>1.31E-6</v>
      </c>
      <c r="V21" s="143" t="e">
        <f t="shared" si="14"/>
        <v>#DIV/0!</v>
      </c>
      <c r="W21" s="144">
        <v>0.4</v>
      </c>
      <c r="X21" s="143" t="e">
        <f t="shared" si="15"/>
        <v>#DIV/0!</v>
      </c>
      <c r="Y21" s="145">
        <v>2.5000000000000001E-2</v>
      </c>
      <c r="Z21" s="145" t="e">
        <f t="shared" si="16"/>
        <v>#DIV/0!</v>
      </c>
      <c r="AA21" s="145" t="e">
        <f t="shared" si="17"/>
        <v>#DIV/0!</v>
      </c>
      <c r="AB21" s="145" t="e">
        <f t="shared" si="18"/>
        <v>#DIV/0!</v>
      </c>
      <c r="AC21" s="145" t="e">
        <f t="shared" si="19"/>
        <v>#DIV/0!</v>
      </c>
      <c r="AD21" s="145" t="e">
        <f t="shared" si="20"/>
        <v>#DIV/0!</v>
      </c>
      <c r="AE21" s="146" t="e">
        <f t="shared" si="21"/>
        <v>#DIV/0!</v>
      </c>
      <c r="AF21" s="144" t="e">
        <f t="shared" si="22"/>
        <v>#DIV/0!</v>
      </c>
      <c r="AG21" s="144" t="e">
        <f t="shared" si="23"/>
        <v>#DIV/0!</v>
      </c>
      <c r="AI21" s="101">
        <v>0</v>
      </c>
      <c r="AJ21" s="101">
        <v>1</v>
      </c>
      <c r="AK21" s="101">
        <v>2</v>
      </c>
      <c r="AL21" s="101">
        <v>3</v>
      </c>
      <c r="AM21" s="101">
        <v>4</v>
      </c>
      <c r="AN21" s="101">
        <v>5</v>
      </c>
      <c r="AO21" s="101">
        <v>6</v>
      </c>
      <c r="AP21" s="101">
        <v>7</v>
      </c>
      <c r="AQ21" s="101">
        <v>8</v>
      </c>
      <c r="AR21" s="101">
        <v>9</v>
      </c>
      <c r="AS21" s="101">
        <v>10</v>
      </c>
      <c r="AT21" s="101">
        <v>11</v>
      </c>
      <c r="AU21" s="101">
        <v>12</v>
      </c>
      <c r="AV21" s="101">
        <v>13</v>
      </c>
      <c r="AW21" s="101">
        <v>14</v>
      </c>
      <c r="AX21" s="101">
        <v>15</v>
      </c>
      <c r="AY21" s="101">
        <v>16</v>
      </c>
      <c r="AZ21" s="101">
        <v>17</v>
      </c>
      <c r="BA21" s="101">
        <v>18</v>
      </c>
      <c r="BB21" s="101">
        <v>19</v>
      </c>
      <c r="BC21" s="101">
        <v>20</v>
      </c>
      <c r="BD21" s="101">
        <v>21</v>
      </c>
      <c r="BE21" s="101">
        <v>22</v>
      </c>
      <c r="BF21" s="101">
        <v>23</v>
      </c>
      <c r="BG21" s="101">
        <v>24</v>
      </c>
      <c r="BH21" s="101">
        <v>25</v>
      </c>
      <c r="BI21" s="101">
        <v>26</v>
      </c>
      <c r="BJ21" s="101">
        <v>27</v>
      </c>
      <c r="BK21" s="101">
        <v>28</v>
      </c>
      <c r="BL21" s="101">
        <v>29</v>
      </c>
      <c r="BM21" s="101">
        <v>30</v>
      </c>
      <c r="BN21" s="147">
        <v>0.03</v>
      </c>
      <c r="BO21" s="148">
        <f t="shared" si="27"/>
        <v>1</v>
      </c>
      <c r="BP21" s="148">
        <f t="shared" si="28"/>
        <v>0.970873786407767</v>
      </c>
      <c r="BQ21" s="148">
        <f t="shared" si="29"/>
        <v>0.94259590913375435</v>
      </c>
      <c r="BR21" s="148">
        <f t="shared" si="30"/>
        <v>0.91514165935315961</v>
      </c>
      <c r="BS21" s="148">
        <f t="shared" si="31"/>
        <v>0.888487047915689</v>
      </c>
      <c r="BT21" s="148">
        <f t="shared" si="32"/>
        <v>0.86260878438416411</v>
      </c>
      <c r="BU21" s="148">
        <f t="shared" si="33"/>
        <v>0.83748425668365445</v>
      </c>
      <c r="BV21" s="148">
        <f t="shared" si="34"/>
        <v>0.81309151134335378</v>
      </c>
      <c r="BW21" s="148">
        <f t="shared" si="35"/>
        <v>0.78940923431393573</v>
      </c>
      <c r="BX21" s="148">
        <f t="shared" si="36"/>
        <v>0.76641673234362695</v>
      </c>
      <c r="BY21" s="148">
        <f t="shared" si="37"/>
        <v>0.74409391489672516</v>
      </c>
      <c r="BZ21" s="148">
        <f t="shared" si="38"/>
        <v>0.72242127659876232</v>
      </c>
      <c r="CA21" s="148">
        <f t="shared" si="39"/>
        <v>0.70137988019297326</v>
      </c>
      <c r="CB21" s="148">
        <f t="shared" si="40"/>
        <v>0.68095133999317792</v>
      </c>
      <c r="CC21" s="148">
        <f t="shared" si="41"/>
        <v>0.66111780581861923</v>
      </c>
      <c r="CD21" s="148">
        <f t="shared" si="42"/>
        <v>0.64186194739671765</v>
      </c>
      <c r="CE21" s="148">
        <f t="shared" si="43"/>
        <v>0.62316693922011435</v>
      </c>
      <c r="CF21" s="148">
        <f t="shared" si="44"/>
        <v>0.60501644584477121</v>
      </c>
      <c r="CG21" s="148">
        <f t="shared" si="45"/>
        <v>0.5873946076162827</v>
      </c>
      <c r="CH21" s="148">
        <f t="shared" si="46"/>
        <v>0.57028602681192497</v>
      </c>
      <c r="CI21" s="148">
        <f t="shared" si="47"/>
        <v>0.55367575418633497</v>
      </c>
      <c r="CJ21" s="148">
        <f t="shared" si="48"/>
        <v>0.5375492759090631</v>
      </c>
      <c r="CK21" s="148">
        <f t="shared" si="49"/>
        <v>0.52189250088258554</v>
      </c>
      <c r="CL21" s="148">
        <f t="shared" si="50"/>
        <v>0.50669174842969467</v>
      </c>
      <c r="CM21" s="148">
        <f t="shared" si="51"/>
        <v>0.49193373633950943</v>
      </c>
      <c r="CN21" s="148">
        <f t="shared" si="52"/>
        <v>0.47760556926165965</v>
      </c>
      <c r="CO21" s="148">
        <f t="shared" si="53"/>
        <v>0.46369472743850448</v>
      </c>
      <c r="CP21" s="148">
        <f t="shared" si="54"/>
        <v>0.45018905576553836</v>
      </c>
      <c r="CQ21" s="148">
        <f t="shared" si="55"/>
        <v>0.4370767531704256</v>
      </c>
      <c r="CR21" s="148">
        <f t="shared" si="56"/>
        <v>0.42434636230138412</v>
      </c>
      <c r="CS21" s="148">
        <f t="shared" si="57"/>
        <v>0.41198675951590691</v>
      </c>
      <c r="CT21" s="58">
        <f t="shared" si="58"/>
        <v>0</v>
      </c>
      <c r="CU21" s="58" t="e">
        <f t="shared" si="59"/>
        <v>#DIV/0!</v>
      </c>
      <c r="CV21" s="58" t="e">
        <f t="shared" si="60"/>
        <v>#DIV/0!</v>
      </c>
      <c r="CW21" s="58" t="e">
        <f t="shared" si="61"/>
        <v>#DIV/0!</v>
      </c>
      <c r="CX21" s="58" t="e">
        <f t="shared" si="62"/>
        <v>#DIV/0!</v>
      </c>
      <c r="CY21" s="58" t="e">
        <f t="shared" si="63"/>
        <v>#DIV/0!</v>
      </c>
      <c r="CZ21" s="58" t="e">
        <f t="shared" si="64"/>
        <v>#DIV/0!</v>
      </c>
      <c r="DA21" s="58" t="e">
        <f t="shared" si="65"/>
        <v>#DIV/0!</v>
      </c>
      <c r="DB21" s="58" t="e">
        <f t="shared" si="66"/>
        <v>#DIV/0!</v>
      </c>
      <c r="DC21" s="58" t="e">
        <f t="shared" si="67"/>
        <v>#DIV/0!</v>
      </c>
      <c r="DD21" s="58" t="e">
        <f t="shared" si="68"/>
        <v>#DIV/0!</v>
      </c>
      <c r="DE21" s="58" t="e">
        <f t="shared" si="69"/>
        <v>#DIV/0!</v>
      </c>
      <c r="DF21" s="58" t="e">
        <f t="shared" si="70"/>
        <v>#DIV/0!</v>
      </c>
      <c r="DG21" s="58" t="e">
        <f t="shared" si="71"/>
        <v>#DIV/0!</v>
      </c>
      <c r="DH21" s="58" t="e">
        <f t="shared" si="72"/>
        <v>#DIV/0!</v>
      </c>
      <c r="DI21" s="58" t="e">
        <f t="shared" si="73"/>
        <v>#DIV/0!</v>
      </c>
      <c r="DJ21" s="58" t="e">
        <f t="shared" si="74"/>
        <v>#DIV/0!</v>
      </c>
      <c r="DK21" s="58" t="e">
        <f t="shared" si="75"/>
        <v>#DIV/0!</v>
      </c>
      <c r="DL21" s="58" t="e">
        <f t="shared" si="76"/>
        <v>#DIV/0!</v>
      </c>
      <c r="DM21" s="58" t="e">
        <f t="shared" si="77"/>
        <v>#DIV/0!</v>
      </c>
      <c r="DN21" s="58" t="e">
        <f t="shared" si="78"/>
        <v>#DIV/0!</v>
      </c>
      <c r="DO21" s="58" t="e">
        <f t="shared" si="79"/>
        <v>#DIV/0!</v>
      </c>
      <c r="DP21" s="58" t="e">
        <f t="shared" si="80"/>
        <v>#DIV/0!</v>
      </c>
      <c r="DQ21" s="58" t="e">
        <f t="shared" si="81"/>
        <v>#DIV/0!</v>
      </c>
      <c r="DR21" s="58" t="e">
        <f t="shared" si="82"/>
        <v>#DIV/0!</v>
      </c>
      <c r="DS21" s="58" t="e">
        <f t="shared" si="83"/>
        <v>#DIV/0!</v>
      </c>
      <c r="DT21" s="58" t="e">
        <f t="shared" si="84"/>
        <v>#DIV/0!</v>
      </c>
      <c r="DU21" s="58" t="e">
        <f t="shared" si="85"/>
        <v>#DIV/0!</v>
      </c>
      <c r="DV21" s="58" t="e">
        <f t="shared" si="86"/>
        <v>#DIV/0!</v>
      </c>
      <c r="DW21" s="58" t="e">
        <f t="shared" si="87"/>
        <v>#DIV/0!</v>
      </c>
      <c r="DX21" s="58" t="e">
        <f t="shared" si="88"/>
        <v>#DIV/0!</v>
      </c>
      <c r="DY21" s="58">
        <f t="shared" si="89"/>
        <v>0</v>
      </c>
      <c r="DZ21" s="58" t="e">
        <f t="shared" si="3"/>
        <v>#DIV/0!</v>
      </c>
      <c r="EA21" s="58" t="e">
        <f t="shared" si="4"/>
        <v>#DIV/0!</v>
      </c>
      <c r="EB21" s="58" t="e">
        <f t="shared" si="90"/>
        <v>#DIV/0!</v>
      </c>
      <c r="EC21" s="58" t="e">
        <f t="shared" si="91"/>
        <v>#DIV/0!</v>
      </c>
      <c r="ED21" s="58" t="e">
        <f t="shared" si="92"/>
        <v>#DIV/0!</v>
      </c>
      <c r="EE21" s="58" t="e">
        <f t="shared" si="93"/>
        <v>#DIV/0!</v>
      </c>
      <c r="EF21" s="58" t="e">
        <f t="shared" si="94"/>
        <v>#DIV/0!</v>
      </c>
      <c r="EG21" s="58" t="e">
        <f t="shared" si="95"/>
        <v>#DIV/0!</v>
      </c>
      <c r="EH21" s="58" t="e">
        <f t="shared" si="96"/>
        <v>#DIV/0!</v>
      </c>
      <c r="EI21" s="58" t="e">
        <f t="shared" si="97"/>
        <v>#DIV/0!</v>
      </c>
      <c r="EJ21" s="58" t="e">
        <f t="shared" si="98"/>
        <v>#DIV/0!</v>
      </c>
      <c r="EK21" s="58" t="e">
        <f t="shared" si="99"/>
        <v>#DIV/0!</v>
      </c>
      <c r="EL21" s="58" t="e">
        <f t="shared" si="100"/>
        <v>#DIV/0!</v>
      </c>
      <c r="EM21" s="58" t="e">
        <f t="shared" si="101"/>
        <v>#DIV/0!</v>
      </c>
      <c r="EN21" s="58" t="e">
        <f t="shared" si="102"/>
        <v>#DIV/0!</v>
      </c>
      <c r="EO21" s="58" t="e">
        <f t="shared" si="103"/>
        <v>#DIV/0!</v>
      </c>
      <c r="EP21" s="58" t="e">
        <f t="shared" si="104"/>
        <v>#DIV/0!</v>
      </c>
      <c r="EQ21" s="58" t="e">
        <f t="shared" si="105"/>
        <v>#DIV/0!</v>
      </c>
      <c r="ER21" s="58" t="e">
        <f t="shared" si="106"/>
        <v>#DIV/0!</v>
      </c>
      <c r="ES21" s="58" t="e">
        <f t="shared" si="107"/>
        <v>#DIV/0!</v>
      </c>
      <c r="ET21" s="58" t="e">
        <f t="shared" si="108"/>
        <v>#DIV/0!</v>
      </c>
      <c r="EU21" s="58" t="e">
        <f t="shared" si="109"/>
        <v>#DIV/0!</v>
      </c>
      <c r="EV21" s="58" t="e">
        <f t="shared" si="110"/>
        <v>#DIV/0!</v>
      </c>
      <c r="EW21" s="58" t="e">
        <f t="shared" si="111"/>
        <v>#DIV/0!</v>
      </c>
      <c r="EX21" s="58" t="e">
        <f t="shared" si="112"/>
        <v>#DIV/0!</v>
      </c>
      <c r="EY21" s="58" t="e">
        <f t="shared" si="113"/>
        <v>#DIV/0!</v>
      </c>
      <c r="EZ21" s="58" t="e">
        <f t="shared" si="114"/>
        <v>#DIV/0!</v>
      </c>
      <c r="FA21" s="58" t="e">
        <f t="shared" si="115"/>
        <v>#DIV/0!</v>
      </c>
      <c r="FB21" s="58" t="e">
        <f t="shared" si="116"/>
        <v>#DIV/0!</v>
      </c>
      <c r="FC21" s="149" t="e">
        <f t="shared" si="117"/>
        <v>#DIV/0!</v>
      </c>
    </row>
    <row r="22" spans="1:159" s="40" customFormat="1" ht="14.25" x14ac:dyDescent="0.2">
      <c r="A22" s="90">
        <v>22</v>
      </c>
      <c r="B22" s="150"/>
      <c r="C22" s="151"/>
      <c r="D22" s="151"/>
      <c r="E22" s="151"/>
      <c r="F22" s="151"/>
      <c r="G22" s="151"/>
      <c r="H22" s="151"/>
      <c r="I22" s="151"/>
      <c r="J22" s="151"/>
      <c r="K22" s="152"/>
      <c r="L22" s="127" t="e">
        <f t="shared" si="6"/>
        <v>#DIV/0!</v>
      </c>
      <c r="M22" s="127" t="e">
        <f t="shared" si="7"/>
        <v>#DIV/0!</v>
      </c>
      <c r="N22" s="127">
        <f t="shared" si="8"/>
        <v>0</v>
      </c>
      <c r="O22" s="127" t="e">
        <f t="shared" si="9"/>
        <v>#DIV/0!</v>
      </c>
      <c r="P22" s="66" t="e">
        <f t="shared" si="10"/>
        <v>#DIV/0!</v>
      </c>
      <c r="R22" s="105" t="e">
        <f t="shared" si="11"/>
        <v>#DIV/0!</v>
      </c>
      <c r="S22" s="142">
        <f t="shared" si="12"/>
        <v>0</v>
      </c>
      <c r="T22" s="142" t="e">
        <f t="shared" si="13"/>
        <v>#DIV/0!</v>
      </c>
      <c r="U22" s="143">
        <v>1.31E-6</v>
      </c>
      <c r="V22" s="143" t="e">
        <f t="shared" si="14"/>
        <v>#DIV/0!</v>
      </c>
      <c r="W22" s="144">
        <v>0.4</v>
      </c>
      <c r="X22" s="143" t="e">
        <f t="shared" si="15"/>
        <v>#DIV/0!</v>
      </c>
      <c r="Y22" s="145">
        <v>2.5000000000000001E-2</v>
      </c>
      <c r="Z22" s="145" t="e">
        <f t="shared" si="16"/>
        <v>#DIV/0!</v>
      </c>
      <c r="AA22" s="145" t="e">
        <f t="shared" si="17"/>
        <v>#DIV/0!</v>
      </c>
      <c r="AB22" s="145" t="e">
        <f t="shared" si="18"/>
        <v>#DIV/0!</v>
      </c>
      <c r="AC22" s="145" t="e">
        <f t="shared" si="19"/>
        <v>#DIV/0!</v>
      </c>
      <c r="AD22" s="145" t="e">
        <f t="shared" si="20"/>
        <v>#DIV/0!</v>
      </c>
      <c r="AE22" s="146" t="e">
        <f t="shared" si="21"/>
        <v>#DIV/0!</v>
      </c>
      <c r="AF22" s="144" t="e">
        <f t="shared" si="22"/>
        <v>#DIV/0!</v>
      </c>
      <c r="AG22" s="144" t="e">
        <f t="shared" si="23"/>
        <v>#DIV/0!</v>
      </c>
      <c r="AI22" s="101">
        <v>0</v>
      </c>
      <c r="AJ22" s="101">
        <v>1</v>
      </c>
      <c r="AK22" s="101">
        <v>2</v>
      </c>
      <c r="AL22" s="101">
        <v>3</v>
      </c>
      <c r="AM22" s="101">
        <v>4</v>
      </c>
      <c r="AN22" s="101">
        <v>5</v>
      </c>
      <c r="AO22" s="101">
        <v>6</v>
      </c>
      <c r="AP22" s="101">
        <v>7</v>
      </c>
      <c r="AQ22" s="101">
        <v>8</v>
      </c>
      <c r="AR22" s="101">
        <v>9</v>
      </c>
      <c r="AS22" s="101">
        <v>10</v>
      </c>
      <c r="AT22" s="101">
        <v>11</v>
      </c>
      <c r="AU22" s="101">
        <v>12</v>
      </c>
      <c r="AV22" s="101">
        <v>13</v>
      </c>
      <c r="AW22" s="101">
        <v>14</v>
      </c>
      <c r="AX22" s="101">
        <v>15</v>
      </c>
      <c r="AY22" s="101">
        <v>16</v>
      </c>
      <c r="AZ22" s="101">
        <v>17</v>
      </c>
      <c r="BA22" s="101">
        <v>18</v>
      </c>
      <c r="BB22" s="101">
        <v>19</v>
      </c>
      <c r="BC22" s="101">
        <v>20</v>
      </c>
      <c r="BD22" s="101">
        <v>21</v>
      </c>
      <c r="BE22" s="101">
        <v>22</v>
      </c>
      <c r="BF22" s="101">
        <v>23</v>
      </c>
      <c r="BG22" s="101">
        <v>24</v>
      </c>
      <c r="BH22" s="101">
        <v>25</v>
      </c>
      <c r="BI22" s="101">
        <v>26</v>
      </c>
      <c r="BJ22" s="101">
        <v>27</v>
      </c>
      <c r="BK22" s="101">
        <v>28</v>
      </c>
      <c r="BL22" s="101">
        <v>29</v>
      </c>
      <c r="BM22" s="101">
        <v>30</v>
      </c>
      <c r="BN22" s="147">
        <v>0.03</v>
      </c>
      <c r="BO22" s="148">
        <f t="shared" si="27"/>
        <v>1</v>
      </c>
      <c r="BP22" s="148">
        <f t="shared" si="28"/>
        <v>0.970873786407767</v>
      </c>
      <c r="BQ22" s="148">
        <f t="shared" si="29"/>
        <v>0.94259590913375435</v>
      </c>
      <c r="BR22" s="148">
        <f t="shared" si="30"/>
        <v>0.91514165935315961</v>
      </c>
      <c r="BS22" s="148">
        <f t="shared" si="31"/>
        <v>0.888487047915689</v>
      </c>
      <c r="BT22" s="148">
        <f t="shared" si="32"/>
        <v>0.86260878438416411</v>
      </c>
      <c r="BU22" s="148">
        <f t="shared" si="33"/>
        <v>0.83748425668365445</v>
      </c>
      <c r="BV22" s="148">
        <f t="shared" si="34"/>
        <v>0.81309151134335378</v>
      </c>
      <c r="BW22" s="148">
        <f t="shared" si="35"/>
        <v>0.78940923431393573</v>
      </c>
      <c r="BX22" s="148">
        <f t="shared" si="36"/>
        <v>0.76641673234362695</v>
      </c>
      <c r="BY22" s="148">
        <f t="shared" si="37"/>
        <v>0.74409391489672516</v>
      </c>
      <c r="BZ22" s="148">
        <f t="shared" si="38"/>
        <v>0.72242127659876232</v>
      </c>
      <c r="CA22" s="148">
        <f t="shared" si="39"/>
        <v>0.70137988019297326</v>
      </c>
      <c r="CB22" s="148">
        <f t="shared" si="40"/>
        <v>0.68095133999317792</v>
      </c>
      <c r="CC22" s="148">
        <f t="shared" si="41"/>
        <v>0.66111780581861923</v>
      </c>
      <c r="CD22" s="148">
        <f t="shared" si="42"/>
        <v>0.64186194739671765</v>
      </c>
      <c r="CE22" s="148">
        <f t="shared" si="43"/>
        <v>0.62316693922011435</v>
      </c>
      <c r="CF22" s="148">
        <f t="shared" si="44"/>
        <v>0.60501644584477121</v>
      </c>
      <c r="CG22" s="148">
        <f t="shared" si="45"/>
        <v>0.5873946076162827</v>
      </c>
      <c r="CH22" s="148">
        <f t="shared" si="46"/>
        <v>0.57028602681192497</v>
      </c>
      <c r="CI22" s="148">
        <f t="shared" si="47"/>
        <v>0.55367575418633497</v>
      </c>
      <c r="CJ22" s="148">
        <f t="shared" si="48"/>
        <v>0.5375492759090631</v>
      </c>
      <c r="CK22" s="148">
        <f t="shared" si="49"/>
        <v>0.52189250088258554</v>
      </c>
      <c r="CL22" s="148">
        <f t="shared" si="50"/>
        <v>0.50669174842969467</v>
      </c>
      <c r="CM22" s="148">
        <f t="shared" si="51"/>
        <v>0.49193373633950943</v>
      </c>
      <c r="CN22" s="148">
        <f t="shared" si="52"/>
        <v>0.47760556926165965</v>
      </c>
      <c r="CO22" s="148">
        <f t="shared" si="53"/>
        <v>0.46369472743850448</v>
      </c>
      <c r="CP22" s="148">
        <f t="shared" si="54"/>
        <v>0.45018905576553836</v>
      </c>
      <c r="CQ22" s="148">
        <f t="shared" si="55"/>
        <v>0.4370767531704256</v>
      </c>
      <c r="CR22" s="148">
        <f t="shared" si="56"/>
        <v>0.42434636230138412</v>
      </c>
      <c r="CS22" s="148">
        <f t="shared" si="57"/>
        <v>0.41198675951590691</v>
      </c>
      <c r="CT22" s="58">
        <f t="shared" si="58"/>
        <v>0</v>
      </c>
      <c r="CU22" s="58" t="e">
        <f t="shared" si="59"/>
        <v>#DIV/0!</v>
      </c>
      <c r="CV22" s="58" t="e">
        <f t="shared" si="60"/>
        <v>#DIV/0!</v>
      </c>
      <c r="CW22" s="58" t="e">
        <f t="shared" si="61"/>
        <v>#DIV/0!</v>
      </c>
      <c r="CX22" s="58" t="e">
        <f t="shared" si="62"/>
        <v>#DIV/0!</v>
      </c>
      <c r="CY22" s="58" t="e">
        <f t="shared" si="63"/>
        <v>#DIV/0!</v>
      </c>
      <c r="CZ22" s="58" t="e">
        <f t="shared" si="64"/>
        <v>#DIV/0!</v>
      </c>
      <c r="DA22" s="58" t="e">
        <f t="shared" si="65"/>
        <v>#DIV/0!</v>
      </c>
      <c r="DB22" s="58" t="e">
        <f t="shared" si="66"/>
        <v>#DIV/0!</v>
      </c>
      <c r="DC22" s="58" t="e">
        <f t="shared" si="67"/>
        <v>#DIV/0!</v>
      </c>
      <c r="DD22" s="58" t="e">
        <f t="shared" si="68"/>
        <v>#DIV/0!</v>
      </c>
      <c r="DE22" s="58" t="e">
        <f t="shared" si="69"/>
        <v>#DIV/0!</v>
      </c>
      <c r="DF22" s="58" t="e">
        <f t="shared" si="70"/>
        <v>#DIV/0!</v>
      </c>
      <c r="DG22" s="58" t="e">
        <f t="shared" si="71"/>
        <v>#DIV/0!</v>
      </c>
      <c r="DH22" s="58" t="e">
        <f t="shared" si="72"/>
        <v>#DIV/0!</v>
      </c>
      <c r="DI22" s="58" t="e">
        <f t="shared" si="73"/>
        <v>#DIV/0!</v>
      </c>
      <c r="DJ22" s="58" t="e">
        <f t="shared" si="74"/>
        <v>#DIV/0!</v>
      </c>
      <c r="DK22" s="58" t="e">
        <f t="shared" si="75"/>
        <v>#DIV/0!</v>
      </c>
      <c r="DL22" s="58" t="e">
        <f t="shared" si="76"/>
        <v>#DIV/0!</v>
      </c>
      <c r="DM22" s="58" t="e">
        <f t="shared" si="77"/>
        <v>#DIV/0!</v>
      </c>
      <c r="DN22" s="58" t="e">
        <f t="shared" si="78"/>
        <v>#DIV/0!</v>
      </c>
      <c r="DO22" s="58" t="e">
        <f t="shared" si="79"/>
        <v>#DIV/0!</v>
      </c>
      <c r="DP22" s="58" t="e">
        <f t="shared" si="80"/>
        <v>#DIV/0!</v>
      </c>
      <c r="DQ22" s="58" t="e">
        <f t="shared" si="81"/>
        <v>#DIV/0!</v>
      </c>
      <c r="DR22" s="58" t="e">
        <f t="shared" si="82"/>
        <v>#DIV/0!</v>
      </c>
      <c r="DS22" s="58" t="e">
        <f t="shared" si="83"/>
        <v>#DIV/0!</v>
      </c>
      <c r="DT22" s="58" t="e">
        <f t="shared" si="84"/>
        <v>#DIV/0!</v>
      </c>
      <c r="DU22" s="58" t="e">
        <f t="shared" si="85"/>
        <v>#DIV/0!</v>
      </c>
      <c r="DV22" s="58" t="e">
        <f t="shared" si="86"/>
        <v>#DIV/0!</v>
      </c>
      <c r="DW22" s="58" t="e">
        <f t="shared" si="87"/>
        <v>#DIV/0!</v>
      </c>
      <c r="DX22" s="58" t="e">
        <f t="shared" si="88"/>
        <v>#DIV/0!</v>
      </c>
      <c r="DY22" s="58">
        <f t="shared" si="89"/>
        <v>0</v>
      </c>
      <c r="DZ22" s="58" t="e">
        <f t="shared" si="3"/>
        <v>#DIV/0!</v>
      </c>
      <c r="EA22" s="58" t="e">
        <f t="shared" si="4"/>
        <v>#DIV/0!</v>
      </c>
      <c r="EB22" s="58" t="e">
        <f t="shared" si="90"/>
        <v>#DIV/0!</v>
      </c>
      <c r="EC22" s="58" t="e">
        <f t="shared" si="91"/>
        <v>#DIV/0!</v>
      </c>
      <c r="ED22" s="58" t="e">
        <f t="shared" si="92"/>
        <v>#DIV/0!</v>
      </c>
      <c r="EE22" s="58" t="e">
        <f t="shared" si="93"/>
        <v>#DIV/0!</v>
      </c>
      <c r="EF22" s="58" t="e">
        <f t="shared" si="94"/>
        <v>#DIV/0!</v>
      </c>
      <c r="EG22" s="58" t="e">
        <f t="shared" si="95"/>
        <v>#DIV/0!</v>
      </c>
      <c r="EH22" s="58" t="e">
        <f t="shared" si="96"/>
        <v>#DIV/0!</v>
      </c>
      <c r="EI22" s="58" t="e">
        <f t="shared" si="97"/>
        <v>#DIV/0!</v>
      </c>
      <c r="EJ22" s="58" t="e">
        <f t="shared" si="98"/>
        <v>#DIV/0!</v>
      </c>
      <c r="EK22" s="58" t="e">
        <f t="shared" si="99"/>
        <v>#DIV/0!</v>
      </c>
      <c r="EL22" s="58" t="e">
        <f t="shared" si="100"/>
        <v>#DIV/0!</v>
      </c>
      <c r="EM22" s="58" t="e">
        <f t="shared" si="101"/>
        <v>#DIV/0!</v>
      </c>
      <c r="EN22" s="58" t="e">
        <f t="shared" si="102"/>
        <v>#DIV/0!</v>
      </c>
      <c r="EO22" s="58" t="e">
        <f t="shared" si="103"/>
        <v>#DIV/0!</v>
      </c>
      <c r="EP22" s="58" t="e">
        <f t="shared" si="104"/>
        <v>#DIV/0!</v>
      </c>
      <c r="EQ22" s="58" t="e">
        <f t="shared" si="105"/>
        <v>#DIV/0!</v>
      </c>
      <c r="ER22" s="58" t="e">
        <f t="shared" si="106"/>
        <v>#DIV/0!</v>
      </c>
      <c r="ES22" s="58" t="e">
        <f t="shared" si="107"/>
        <v>#DIV/0!</v>
      </c>
      <c r="ET22" s="58" t="e">
        <f t="shared" si="108"/>
        <v>#DIV/0!</v>
      </c>
      <c r="EU22" s="58" t="e">
        <f t="shared" si="109"/>
        <v>#DIV/0!</v>
      </c>
      <c r="EV22" s="58" t="e">
        <f t="shared" si="110"/>
        <v>#DIV/0!</v>
      </c>
      <c r="EW22" s="58" t="e">
        <f t="shared" si="111"/>
        <v>#DIV/0!</v>
      </c>
      <c r="EX22" s="58" t="e">
        <f t="shared" si="112"/>
        <v>#DIV/0!</v>
      </c>
      <c r="EY22" s="58" t="e">
        <f t="shared" si="113"/>
        <v>#DIV/0!</v>
      </c>
      <c r="EZ22" s="58" t="e">
        <f t="shared" si="114"/>
        <v>#DIV/0!</v>
      </c>
      <c r="FA22" s="58" t="e">
        <f t="shared" si="115"/>
        <v>#DIV/0!</v>
      </c>
      <c r="FB22" s="58" t="e">
        <f t="shared" si="116"/>
        <v>#DIV/0!</v>
      </c>
      <c r="FC22" s="149" t="e">
        <f t="shared" si="117"/>
        <v>#DIV/0!</v>
      </c>
    </row>
    <row r="23" spans="1:159" s="40" customFormat="1" ht="14.25" x14ac:dyDescent="0.2">
      <c r="A23" s="90">
        <v>23</v>
      </c>
      <c r="B23" s="150"/>
      <c r="C23" s="151"/>
      <c r="D23" s="151"/>
      <c r="E23" s="151"/>
      <c r="F23" s="151"/>
      <c r="G23" s="151"/>
      <c r="H23" s="151"/>
      <c r="I23" s="151"/>
      <c r="J23" s="151"/>
      <c r="K23" s="152"/>
      <c r="L23" s="127" t="e">
        <f t="shared" si="6"/>
        <v>#DIV/0!</v>
      </c>
      <c r="M23" s="127" t="e">
        <f t="shared" si="7"/>
        <v>#DIV/0!</v>
      </c>
      <c r="N23" s="127">
        <f t="shared" si="8"/>
        <v>0</v>
      </c>
      <c r="O23" s="127" t="e">
        <f t="shared" si="9"/>
        <v>#DIV/0!</v>
      </c>
      <c r="P23" s="66" t="e">
        <f t="shared" si="10"/>
        <v>#DIV/0!</v>
      </c>
      <c r="R23" s="105" t="e">
        <f t="shared" si="11"/>
        <v>#DIV/0!</v>
      </c>
      <c r="S23" s="142">
        <f t="shared" si="12"/>
        <v>0</v>
      </c>
      <c r="T23" s="142" t="e">
        <f t="shared" si="13"/>
        <v>#DIV/0!</v>
      </c>
      <c r="U23" s="143">
        <v>1.31E-6</v>
      </c>
      <c r="V23" s="143" t="e">
        <f t="shared" si="14"/>
        <v>#DIV/0!</v>
      </c>
      <c r="W23" s="144">
        <v>0.4</v>
      </c>
      <c r="X23" s="143" t="e">
        <f t="shared" si="15"/>
        <v>#DIV/0!</v>
      </c>
      <c r="Y23" s="145">
        <v>2.5000000000000001E-2</v>
      </c>
      <c r="Z23" s="145" t="e">
        <f t="shared" si="16"/>
        <v>#DIV/0!</v>
      </c>
      <c r="AA23" s="145" t="e">
        <f t="shared" si="17"/>
        <v>#DIV/0!</v>
      </c>
      <c r="AB23" s="145" t="e">
        <f t="shared" si="18"/>
        <v>#DIV/0!</v>
      </c>
      <c r="AC23" s="145" t="e">
        <f t="shared" si="19"/>
        <v>#DIV/0!</v>
      </c>
      <c r="AD23" s="145" t="e">
        <f t="shared" si="20"/>
        <v>#DIV/0!</v>
      </c>
      <c r="AE23" s="146" t="e">
        <f t="shared" si="21"/>
        <v>#DIV/0!</v>
      </c>
      <c r="AF23" s="144" t="e">
        <f t="shared" si="22"/>
        <v>#DIV/0!</v>
      </c>
      <c r="AG23" s="144" t="e">
        <f t="shared" si="23"/>
        <v>#DIV/0!</v>
      </c>
      <c r="AI23" s="101">
        <v>0</v>
      </c>
      <c r="AJ23" s="101">
        <v>1</v>
      </c>
      <c r="AK23" s="101">
        <v>2</v>
      </c>
      <c r="AL23" s="101">
        <v>3</v>
      </c>
      <c r="AM23" s="101">
        <v>4</v>
      </c>
      <c r="AN23" s="101">
        <v>5</v>
      </c>
      <c r="AO23" s="101">
        <v>6</v>
      </c>
      <c r="AP23" s="101">
        <v>7</v>
      </c>
      <c r="AQ23" s="101">
        <v>8</v>
      </c>
      <c r="AR23" s="101">
        <v>9</v>
      </c>
      <c r="AS23" s="101">
        <v>10</v>
      </c>
      <c r="AT23" s="101">
        <v>11</v>
      </c>
      <c r="AU23" s="101">
        <v>12</v>
      </c>
      <c r="AV23" s="101">
        <v>13</v>
      </c>
      <c r="AW23" s="101">
        <v>14</v>
      </c>
      <c r="AX23" s="101">
        <v>15</v>
      </c>
      <c r="AY23" s="101">
        <v>16</v>
      </c>
      <c r="AZ23" s="101">
        <v>17</v>
      </c>
      <c r="BA23" s="101">
        <v>18</v>
      </c>
      <c r="BB23" s="101">
        <v>19</v>
      </c>
      <c r="BC23" s="101">
        <v>20</v>
      </c>
      <c r="BD23" s="101">
        <v>21</v>
      </c>
      <c r="BE23" s="101">
        <v>22</v>
      </c>
      <c r="BF23" s="101">
        <v>23</v>
      </c>
      <c r="BG23" s="101">
        <v>24</v>
      </c>
      <c r="BH23" s="101">
        <v>25</v>
      </c>
      <c r="BI23" s="101">
        <v>26</v>
      </c>
      <c r="BJ23" s="101">
        <v>27</v>
      </c>
      <c r="BK23" s="101">
        <v>28</v>
      </c>
      <c r="BL23" s="101">
        <v>29</v>
      </c>
      <c r="BM23" s="101">
        <v>30</v>
      </c>
      <c r="BN23" s="147">
        <v>0.03</v>
      </c>
      <c r="BO23" s="148">
        <f t="shared" si="27"/>
        <v>1</v>
      </c>
      <c r="BP23" s="148">
        <f t="shared" si="28"/>
        <v>0.970873786407767</v>
      </c>
      <c r="BQ23" s="148">
        <f t="shared" si="29"/>
        <v>0.94259590913375435</v>
      </c>
      <c r="BR23" s="148">
        <f t="shared" si="30"/>
        <v>0.91514165935315961</v>
      </c>
      <c r="BS23" s="148">
        <f t="shared" si="31"/>
        <v>0.888487047915689</v>
      </c>
      <c r="BT23" s="148">
        <f t="shared" si="32"/>
        <v>0.86260878438416411</v>
      </c>
      <c r="BU23" s="148">
        <f t="shared" si="33"/>
        <v>0.83748425668365445</v>
      </c>
      <c r="BV23" s="148">
        <f t="shared" si="34"/>
        <v>0.81309151134335378</v>
      </c>
      <c r="BW23" s="148">
        <f t="shared" si="35"/>
        <v>0.78940923431393573</v>
      </c>
      <c r="BX23" s="148">
        <f t="shared" si="36"/>
        <v>0.76641673234362695</v>
      </c>
      <c r="BY23" s="148">
        <f t="shared" si="37"/>
        <v>0.74409391489672516</v>
      </c>
      <c r="BZ23" s="148">
        <f t="shared" si="38"/>
        <v>0.72242127659876232</v>
      </c>
      <c r="CA23" s="148">
        <f t="shared" si="39"/>
        <v>0.70137988019297326</v>
      </c>
      <c r="CB23" s="148">
        <f t="shared" si="40"/>
        <v>0.68095133999317792</v>
      </c>
      <c r="CC23" s="148">
        <f t="shared" si="41"/>
        <v>0.66111780581861923</v>
      </c>
      <c r="CD23" s="148">
        <f t="shared" si="42"/>
        <v>0.64186194739671765</v>
      </c>
      <c r="CE23" s="148">
        <f t="shared" si="43"/>
        <v>0.62316693922011435</v>
      </c>
      <c r="CF23" s="148">
        <f t="shared" si="44"/>
        <v>0.60501644584477121</v>
      </c>
      <c r="CG23" s="148">
        <f t="shared" si="45"/>
        <v>0.5873946076162827</v>
      </c>
      <c r="CH23" s="148">
        <f t="shared" si="46"/>
        <v>0.57028602681192497</v>
      </c>
      <c r="CI23" s="148">
        <f t="shared" si="47"/>
        <v>0.55367575418633497</v>
      </c>
      <c r="CJ23" s="148">
        <f t="shared" si="48"/>
        <v>0.5375492759090631</v>
      </c>
      <c r="CK23" s="148">
        <f t="shared" si="49"/>
        <v>0.52189250088258554</v>
      </c>
      <c r="CL23" s="148">
        <f t="shared" si="50"/>
        <v>0.50669174842969467</v>
      </c>
      <c r="CM23" s="148">
        <f t="shared" si="51"/>
        <v>0.49193373633950943</v>
      </c>
      <c r="CN23" s="148">
        <f t="shared" si="52"/>
        <v>0.47760556926165965</v>
      </c>
      <c r="CO23" s="148">
        <f t="shared" si="53"/>
        <v>0.46369472743850448</v>
      </c>
      <c r="CP23" s="148">
        <f t="shared" si="54"/>
        <v>0.45018905576553836</v>
      </c>
      <c r="CQ23" s="148">
        <f t="shared" si="55"/>
        <v>0.4370767531704256</v>
      </c>
      <c r="CR23" s="148">
        <f t="shared" si="56"/>
        <v>0.42434636230138412</v>
      </c>
      <c r="CS23" s="148">
        <f t="shared" si="57"/>
        <v>0.41198675951590691</v>
      </c>
      <c r="CT23" s="58">
        <f t="shared" si="58"/>
        <v>0</v>
      </c>
      <c r="CU23" s="58" t="e">
        <f t="shared" si="59"/>
        <v>#DIV/0!</v>
      </c>
      <c r="CV23" s="58" t="e">
        <f t="shared" si="60"/>
        <v>#DIV/0!</v>
      </c>
      <c r="CW23" s="58" t="e">
        <f t="shared" si="61"/>
        <v>#DIV/0!</v>
      </c>
      <c r="CX23" s="58" t="e">
        <f t="shared" si="62"/>
        <v>#DIV/0!</v>
      </c>
      <c r="CY23" s="58" t="e">
        <f t="shared" si="63"/>
        <v>#DIV/0!</v>
      </c>
      <c r="CZ23" s="58" t="e">
        <f t="shared" si="64"/>
        <v>#DIV/0!</v>
      </c>
      <c r="DA23" s="58" t="e">
        <f t="shared" si="65"/>
        <v>#DIV/0!</v>
      </c>
      <c r="DB23" s="58" t="e">
        <f t="shared" si="66"/>
        <v>#DIV/0!</v>
      </c>
      <c r="DC23" s="58" t="e">
        <f t="shared" si="67"/>
        <v>#DIV/0!</v>
      </c>
      <c r="DD23" s="58" t="e">
        <f t="shared" si="68"/>
        <v>#DIV/0!</v>
      </c>
      <c r="DE23" s="58" t="e">
        <f t="shared" si="69"/>
        <v>#DIV/0!</v>
      </c>
      <c r="DF23" s="58" t="e">
        <f t="shared" si="70"/>
        <v>#DIV/0!</v>
      </c>
      <c r="DG23" s="58" t="e">
        <f t="shared" si="71"/>
        <v>#DIV/0!</v>
      </c>
      <c r="DH23" s="58" t="e">
        <f t="shared" si="72"/>
        <v>#DIV/0!</v>
      </c>
      <c r="DI23" s="58" t="e">
        <f t="shared" si="73"/>
        <v>#DIV/0!</v>
      </c>
      <c r="DJ23" s="58" t="e">
        <f t="shared" si="74"/>
        <v>#DIV/0!</v>
      </c>
      <c r="DK23" s="58" t="e">
        <f t="shared" si="75"/>
        <v>#DIV/0!</v>
      </c>
      <c r="DL23" s="58" t="e">
        <f t="shared" si="76"/>
        <v>#DIV/0!</v>
      </c>
      <c r="DM23" s="58" t="e">
        <f t="shared" si="77"/>
        <v>#DIV/0!</v>
      </c>
      <c r="DN23" s="58" t="e">
        <f t="shared" si="78"/>
        <v>#DIV/0!</v>
      </c>
      <c r="DO23" s="58" t="e">
        <f t="shared" si="79"/>
        <v>#DIV/0!</v>
      </c>
      <c r="DP23" s="58" t="e">
        <f t="shared" si="80"/>
        <v>#DIV/0!</v>
      </c>
      <c r="DQ23" s="58" t="e">
        <f t="shared" si="81"/>
        <v>#DIV/0!</v>
      </c>
      <c r="DR23" s="58" t="e">
        <f t="shared" si="82"/>
        <v>#DIV/0!</v>
      </c>
      <c r="DS23" s="58" t="e">
        <f t="shared" si="83"/>
        <v>#DIV/0!</v>
      </c>
      <c r="DT23" s="58" t="e">
        <f t="shared" si="84"/>
        <v>#DIV/0!</v>
      </c>
      <c r="DU23" s="58" t="e">
        <f t="shared" si="85"/>
        <v>#DIV/0!</v>
      </c>
      <c r="DV23" s="58" t="e">
        <f t="shared" si="86"/>
        <v>#DIV/0!</v>
      </c>
      <c r="DW23" s="58" t="e">
        <f t="shared" si="87"/>
        <v>#DIV/0!</v>
      </c>
      <c r="DX23" s="58" t="e">
        <f t="shared" si="88"/>
        <v>#DIV/0!</v>
      </c>
      <c r="DY23" s="58">
        <f t="shared" si="89"/>
        <v>0</v>
      </c>
      <c r="DZ23" s="58" t="e">
        <f t="shared" si="3"/>
        <v>#DIV/0!</v>
      </c>
      <c r="EA23" s="58" t="e">
        <f t="shared" si="4"/>
        <v>#DIV/0!</v>
      </c>
      <c r="EB23" s="58" t="e">
        <f t="shared" si="90"/>
        <v>#DIV/0!</v>
      </c>
      <c r="EC23" s="58" t="e">
        <f t="shared" si="91"/>
        <v>#DIV/0!</v>
      </c>
      <c r="ED23" s="58" t="e">
        <f t="shared" si="92"/>
        <v>#DIV/0!</v>
      </c>
      <c r="EE23" s="58" t="e">
        <f t="shared" si="93"/>
        <v>#DIV/0!</v>
      </c>
      <c r="EF23" s="58" t="e">
        <f t="shared" si="94"/>
        <v>#DIV/0!</v>
      </c>
      <c r="EG23" s="58" t="e">
        <f t="shared" si="95"/>
        <v>#DIV/0!</v>
      </c>
      <c r="EH23" s="58" t="e">
        <f t="shared" si="96"/>
        <v>#DIV/0!</v>
      </c>
      <c r="EI23" s="58" t="e">
        <f t="shared" si="97"/>
        <v>#DIV/0!</v>
      </c>
      <c r="EJ23" s="58" t="e">
        <f t="shared" si="98"/>
        <v>#DIV/0!</v>
      </c>
      <c r="EK23" s="58" t="e">
        <f t="shared" si="99"/>
        <v>#DIV/0!</v>
      </c>
      <c r="EL23" s="58" t="e">
        <f t="shared" si="100"/>
        <v>#DIV/0!</v>
      </c>
      <c r="EM23" s="58" t="e">
        <f t="shared" si="101"/>
        <v>#DIV/0!</v>
      </c>
      <c r="EN23" s="58" t="e">
        <f t="shared" si="102"/>
        <v>#DIV/0!</v>
      </c>
      <c r="EO23" s="58" t="e">
        <f t="shared" si="103"/>
        <v>#DIV/0!</v>
      </c>
      <c r="EP23" s="58" t="e">
        <f t="shared" si="104"/>
        <v>#DIV/0!</v>
      </c>
      <c r="EQ23" s="58" t="e">
        <f t="shared" si="105"/>
        <v>#DIV/0!</v>
      </c>
      <c r="ER23" s="58" t="e">
        <f t="shared" si="106"/>
        <v>#DIV/0!</v>
      </c>
      <c r="ES23" s="58" t="e">
        <f t="shared" si="107"/>
        <v>#DIV/0!</v>
      </c>
      <c r="ET23" s="58" t="e">
        <f t="shared" si="108"/>
        <v>#DIV/0!</v>
      </c>
      <c r="EU23" s="58" t="e">
        <f t="shared" si="109"/>
        <v>#DIV/0!</v>
      </c>
      <c r="EV23" s="58" t="e">
        <f t="shared" si="110"/>
        <v>#DIV/0!</v>
      </c>
      <c r="EW23" s="58" t="e">
        <f t="shared" si="111"/>
        <v>#DIV/0!</v>
      </c>
      <c r="EX23" s="58" t="e">
        <f t="shared" si="112"/>
        <v>#DIV/0!</v>
      </c>
      <c r="EY23" s="58" t="e">
        <f t="shared" si="113"/>
        <v>#DIV/0!</v>
      </c>
      <c r="EZ23" s="58" t="e">
        <f t="shared" si="114"/>
        <v>#DIV/0!</v>
      </c>
      <c r="FA23" s="58" t="e">
        <f t="shared" si="115"/>
        <v>#DIV/0!</v>
      </c>
      <c r="FB23" s="58" t="e">
        <f t="shared" si="116"/>
        <v>#DIV/0!</v>
      </c>
      <c r="FC23" s="149" t="e">
        <f t="shared" si="117"/>
        <v>#DIV/0!</v>
      </c>
    </row>
    <row r="24" spans="1:159" s="40" customFormat="1" ht="14.25" x14ac:dyDescent="0.2">
      <c r="A24" s="90">
        <v>24</v>
      </c>
      <c r="B24" s="150"/>
      <c r="C24" s="151"/>
      <c r="D24" s="151"/>
      <c r="E24" s="151"/>
      <c r="F24" s="151"/>
      <c r="G24" s="151"/>
      <c r="H24" s="151"/>
      <c r="I24" s="151"/>
      <c r="J24" s="151"/>
      <c r="K24" s="152"/>
      <c r="L24" s="127" t="e">
        <f t="shared" si="6"/>
        <v>#DIV/0!</v>
      </c>
      <c r="M24" s="127" t="e">
        <f t="shared" si="7"/>
        <v>#DIV/0!</v>
      </c>
      <c r="N24" s="127">
        <f t="shared" si="8"/>
        <v>0</v>
      </c>
      <c r="O24" s="127" t="e">
        <f t="shared" si="9"/>
        <v>#DIV/0!</v>
      </c>
      <c r="P24" s="66" t="e">
        <f t="shared" si="10"/>
        <v>#DIV/0!</v>
      </c>
      <c r="R24" s="105" t="e">
        <f t="shared" si="11"/>
        <v>#DIV/0!</v>
      </c>
      <c r="S24" s="142">
        <f t="shared" si="12"/>
        <v>0</v>
      </c>
      <c r="T24" s="142" t="e">
        <f t="shared" si="13"/>
        <v>#DIV/0!</v>
      </c>
      <c r="U24" s="143">
        <v>1.31E-6</v>
      </c>
      <c r="V24" s="143" t="e">
        <f t="shared" si="14"/>
        <v>#DIV/0!</v>
      </c>
      <c r="W24" s="144">
        <v>0.4</v>
      </c>
      <c r="X24" s="143" t="e">
        <f t="shared" si="15"/>
        <v>#DIV/0!</v>
      </c>
      <c r="Y24" s="145">
        <v>2.5000000000000001E-2</v>
      </c>
      <c r="Z24" s="145" t="e">
        <f t="shared" si="16"/>
        <v>#DIV/0!</v>
      </c>
      <c r="AA24" s="145" t="e">
        <f t="shared" si="17"/>
        <v>#DIV/0!</v>
      </c>
      <c r="AB24" s="145" t="e">
        <f t="shared" si="18"/>
        <v>#DIV/0!</v>
      </c>
      <c r="AC24" s="145" t="e">
        <f t="shared" si="19"/>
        <v>#DIV/0!</v>
      </c>
      <c r="AD24" s="145" t="e">
        <f t="shared" si="20"/>
        <v>#DIV/0!</v>
      </c>
      <c r="AE24" s="146" t="e">
        <f t="shared" si="21"/>
        <v>#DIV/0!</v>
      </c>
      <c r="AF24" s="144" t="e">
        <f t="shared" si="22"/>
        <v>#DIV/0!</v>
      </c>
      <c r="AG24" s="144" t="e">
        <f t="shared" si="23"/>
        <v>#DIV/0!</v>
      </c>
      <c r="AI24" s="101">
        <v>0</v>
      </c>
      <c r="AJ24" s="101">
        <v>1</v>
      </c>
      <c r="AK24" s="101">
        <v>2</v>
      </c>
      <c r="AL24" s="101">
        <v>3</v>
      </c>
      <c r="AM24" s="101">
        <v>4</v>
      </c>
      <c r="AN24" s="101">
        <v>5</v>
      </c>
      <c r="AO24" s="101">
        <v>6</v>
      </c>
      <c r="AP24" s="101">
        <v>7</v>
      </c>
      <c r="AQ24" s="101">
        <v>8</v>
      </c>
      <c r="AR24" s="101">
        <v>9</v>
      </c>
      <c r="AS24" s="101">
        <v>10</v>
      </c>
      <c r="AT24" s="101">
        <v>11</v>
      </c>
      <c r="AU24" s="101">
        <v>12</v>
      </c>
      <c r="AV24" s="101">
        <v>13</v>
      </c>
      <c r="AW24" s="101">
        <v>14</v>
      </c>
      <c r="AX24" s="101">
        <v>15</v>
      </c>
      <c r="AY24" s="101">
        <v>16</v>
      </c>
      <c r="AZ24" s="101">
        <v>17</v>
      </c>
      <c r="BA24" s="101">
        <v>18</v>
      </c>
      <c r="BB24" s="101">
        <v>19</v>
      </c>
      <c r="BC24" s="101">
        <v>20</v>
      </c>
      <c r="BD24" s="101">
        <v>21</v>
      </c>
      <c r="BE24" s="101">
        <v>22</v>
      </c>
      <c r="BF24" s="101">
        <v>23</v>
      </c>
      <c r="BG24" s="101">
        <v>24</v>
      </c>
      <c r="BH24" s="101">
        <v>25</v>
      </c>
      <c r="BI24" s="101">
        <v>26</v>
      </c>
      <c r="BJ24" s="101">
        <v>27</v>
      </c>
      <c r="BK24" s="101">
        <v>28</v>
      </c>
      <c r="BL24" s="101">
        <v>29</v>
      </c>
      <c r="BM24" s="101">
        <v>30</v>
      </c>
      <c r="BN24" s="147">
        <v>0.03</v>
      </c>
      <c r="BO24" s="148">
        <f t="shared" si="27"/>
        <v>1</v>
      </c>
      <c r="BP24" s="148">
        <f t="shared" si="28"/>
        <v>0.970873786407767</v>
      </c>
      <c r="BQ24" s="148">
        <f t="shared" si="29"/>
        <v>0.94259590913375435</v>
      </c>
      <c r="BR24" s="148">
        <f t="shared" si="30"/>
        <v>0.91514165935315961</v>
      </c>
      <c r="BS24" s="148">
        <f t="shared" si="31"/>
        <v>0.888487047915689</v>
      </c>
      <c r="BT24" s="148">
        <f t="shared" si="32"/>
        <v>0.86260878438416411</v>
      </c>
      <c r="BU24" s="148">
        <f t="shared" si="33"/>
        <v>0.83748425668365445</v>
      </c>
      <c r="BV24" s="148">
        <f t="shared" si="34"/>
        <v>0.81309151134335378</v>
      </c>
      <c r="BW24" s="148">
        <f t="shared" si="35"/>
        <v>0.78940923431393573</v>
      </c>
      <c r="BX24" s="148">
        <f t="shared" si="36"/>
        <v>0.76641673234362695</v>
      </c>
      <c r="BY24" s="148">
        <f t="shared" si="37"/>
        <v>0.74409391489672516</v>
      </c>
      <c r="BZ24" s="148">
        <f t="shared" si="38"/>
        <v>0.72242127659876232</v>
      </c>
      <c r="CA24" s="148">
        <f t="shared" si="39"/>
        <v>0.70137988019297326</v>
      </c>
      <c r="CB24" s="148">
        <f t="shared" si="40"/>
        <v>0.68095133999317792</v>
      </c>
      <c r="CC24" s="148">
        <f t="shared" si="41"/>
        <v>0.66111780581861923</v>
      </c>
      <c r="CD24" s="148">
        <f t="shared" si="42"/>
        <v>0.64186194739671765</v>
      </c>
      <c r="CE24" s="148">
        <f t="shared" si="43"/>
        <v>0.62316693922011435</v>
      </c>
      <c r="CF24" s="148">
        <f t="shared" si="44"/>
        <v>0.60501644584477121</v>
      </c>
      <c r="CG24" s="148">
        <f t="shared" si="45"/>
        <v>0.5873946076162827</v>
      </c>
      <c r="CH24" s="148">
        <f t="shared" si="46"/>
        <v>0.57028602681192497</v>
      </c>
      <c r="CI24" s="148">
        <f t="shared" si="47"/>
        <v>0.55367575418633497</v>
      </c>
      <c r="CJ24" s="148">
        <f t="shared" si="48"/>
        <v>0.5375492759090631</v>
      </c>
      <c r="CK24" s="148">
        <f t="shared" si="49"/>
        <v>0.52189250088258554</v>
      </c>
      <c r="CL24" s="148">
        <f t="shared" si="50"/>
        <v>0.50669174842969467</v>
      </c>
      <c r="CM24" s="148">
        <f t="shared" si="51"/>
        <v>0.49193373633950943</v>
      </c>
      <c r="CN24" s="148">
        <f t="shared" si="52"/>
        <v>0.47760556926165965</v>
      </c>
      <c r="CO24" s="148">
        <f t="shared" si="53"/>
        <v>0.46369472743850448</v>
      </c>
      <c r="CP24" s="148">
        <f t="shared" si="54"/>
        <v>0.45018905576553836</v>
      </c>
      <c r="CQ24" s="148">
        <f t="shared" si="55"/>
        <v>0.4370767531704256</v>
      </c>
      <c r="CR24" s="148">
        <f t="shared" si="56"/>
        <v>0.42434636230138412</v>
      </c>
      <c r="CS24" s="148">
        <f t="shared" si="57"/>
        <v>0.41198675951590691</v>
      </c>
      <c r="CT24" s="58">
        <f t="shared" si="58"/>
        <v>0</v>
      </c>
      <c r="CU24" s="58" t="e">
        <f t="shared" si="59"/>
        <v>#DIV/0!</v>
      </c>
      <c r="CV24" s="58" t="e">
        <f t="shared" si="60"/>
        <v>#DIV/0!</v>
      </c>
      <c r="CW24" s="58" t="e">
        <f t="shared" si="61"/>
        <v>#DIV/0!</v>
      </c>
      <c r="CX24" s="58" t="e">
        <f t="shared" si="62"/>
        <v>#DIV/0!</v>
      </c>
      <c r="CY24" s="58" t="e">
        <f t="shared" si="63"/>
        <v>#DIV/0!</v>
      </c>
      <c r="CZ24" s="58" t="e">
        <f t="shared" si="64"/>
        <v>#DIV/0!</v>
      </c>
      <c r="DA24" s="58" t="e">
        <f t="shared" si="65"/>
        <v>#DIV/0!</v>
      </c>
      <c r="DB24" s="58" t="e">
        <f t="shared" si="66"/>
        <v>#DIV/0!</v>
      </c>
      <c r="DC24" s="58" t="e">
        <f t="shared" si="67"/>
        <v>#DIV/0!</v>
      </c>
      <c r="DD24" s="58" t="e">
        <f t="shared" si="68"/>
        <v>#DIV/0!</v>
      </c>
      <c r="DE24" s="58" t="e">
        <f t="shared" si="69"/>
        <v>#DIV/0!</v>
      </c>
      <c r="DF24" s="58" t="e">
        <f t="shared" si="70"/>
        <v>#DIV/0!</v>
      </c>
      <c r="DG24" s="58" t="e">
        <f t="shared" si="71"/>
        <v>#DIV/0!</v>
      </c>
      <c r="DH24" s="58" t="e">
        <f t="shared" si="72"/>
        <v>#DIV/0!</v>
      </c>
      <c r="DI24" s="58" t="e">
        <f t="shared" si="73"/>
        <v>#DIV/0!</v>
      </c>
      <c r="DJ24" s="58" t="e">
        <f t="shared" si="74"/>
        <v>#DIV/0!</v>
      </c>
      <c r="DK24" s="58" t="e">
        <f t="shared" si="75"/>
        <v>#DIV/0!</v>
      </c>
      <c r="DL24" s="58" t="e">
        <f t="shared" si="76"/>
        <v>#DIV/0!</v>
      </c>
      <c r="DM24" s="58" t="e">
        <f t="shared" si="77"/>
        <v>#DIV/0!</v>
      </c>
      <c r="DN24" s="58" t="e">
        <f t="shared" si="78"/>
        <v>#DIV/0!</v>
      </c>
      <c r="DO24" s="58" t="e">
        <f t="shared" si="79"/>
        <v>#DIV/0!</v>
      </c>
      <c r="DP24" s="58" t="e">
        <f t="shared" si="80"/>
        <v>#DIV/0!</v>
      </c>
      <c r="DQ24" s="58" t="e">
        <f t="shared" si="81"/>
        <v>#DIV/0!</v>
      </c>
      <c r="DR24" s="58" t="e">
        <f t="shared" si="82"/>
        <v>#DIV/0!</v>
      </c>
      <c r="DS24" s="58" t="e">
        <f t="shared" si="83"/>
        <v>#DIV/0!</v>
      </c>
      <c r="DT24" s="58" t="e">
        <f t="shared" si="84"/>
        <v>#DIV/0!</v>
      </c>
      <c r="DU24" s="58" t="e">
        <f t="shared" si="85"/>
        <v>#DIV/0!</v>
      </c>
      <c r="DV24" s="58" t="e">
        <f t="shared" si="86"/>
        <v>#DIV/0!</v>
      </c>
      <c r="DW24" s="58" t="e">
        <f t="shared" si="87"/>
        <v>#DIV/0!</v>
      </c>
      <c r="DX24" s="58" t="e">
        <f t="shared" si="88"/>
        <v>#DIV/0!</v>
      </c>
      <c r="DY24" s="58">
        <f t="shared" si="89"/>
        <v>0</v>
      </c>
      <c r="DZ24" s="58" t="e">
        <f t="shared" si="3"/>
        <v>#DIV/0!</v>
      </c>
      <c r="EA24" s="58" t="e">
        <f t="shared" si="4"/>
        <v>#DIV/0!</v>
      </c>
      <c r="EB24" s="58" t="e">
        <f t="shared" si="90"/>
        <v>#DIV/0!</v>
      </c>
      <c r="EC24" s="58" t="e">
        <f t="shared" si="91"/>
        <v>#DIV/0!</v>
      </c>
      <c r="ED24" s="58" t="e">
        <f t="shared" si="92"/>
        <v>#DIV/0!</v>
      </c>
      <c r="EE24" s="58" t="e">
        <f t="shared" si="93"/>
        <v>#DIV/0!</v>
      </c>
      <c r="EF24" s="58" t="e">
        <f t="shared" si="94"/>
        <v>#DIV/0!</v>
      </c>
      <c r="EG24" s="58" t="e">
        <f t="shared" si="95"/>
        <v>#DIV/0!</v>
      </c>
      <c r="EH24" s="58" t="e">
        <f t="shared" si="96"/>
        <v>#DIV/0!</v>
      </c>
      <c r="EI24" s="58" t="e">
        <f t="shared" si="97"/>
        <v>#DIV/0!</v>
      </c>
      <c r="EJ24" s="58" t="e">
        <f t="shared" si="98"/>
        <v>#DIV/0!</v>
      </c>
      <c r="EK24" s="58" t="e">
        <f t="shared" si="99"/>
        <v>#DIV/0!</v>
      </c>
      <c r="EL24" s="58" t="e">
        <f t="shared" si="100"/>
        <v>#DIV/0!</v>
      </c>
      <c r="EM24" s="58" t="e">
        <f t="shared" si="101"/>
        <v>#DIV/0!</v>
      </c>
      <c r="EN24" s="58" t="e">
        <f t="shared" si="102"/>
        <v>#DIV/0!</v>
      </c>
      <c r="EO24" s="58" t="e">
        <f t="shared" si="103"/>
        <v>#DIV/0!</v>
      </c>
      <c r="EP24" s="58" t="e">
        <f t="shared" si="104"/>
        <v>#DIV/0!</v>
      </c>
      <c r="EQ24" s="58" t="e">
        <f t="shared" si="105"/>
        <v>#DIV/0!</v>
      </c>
      <c r="ER24" s="58" t="e">
        <f t="shared" si="106"/>
        <v>#DIV/0!</v>
      </c>
      <c r="ES24" s="58" t="e">
        <f t="shared" si="107"/>
        <v>#DIV/0!</v>
      </c>
      <c r="ET24" s="58" t="e">
        <f t="shared" si="108"/>
        <v>#DIV/0!</v>
      </c>
      <c r="EU24" s="58" t="e">
        <f t="shared" si="109"/>
        <v>#DIV/0!</v>
      </c>
      <c r="EV24" s="58" t="e">
        <f t="shared" si="110"/>
        <v>#DIV/0!</v>
      </c>
      <c r="EW24" s="58" t="e">
        <f t="shared" si="111"/>
        <v>#DIV/0!</v>
      </c>
      <c r="EX24" s="58" t="e">
        <f t="shared" si="112"/>
        <v>#DIV/0!</v>
      </c>
      <c r="EY24" s="58" t="e">
        <f t="shared" si="113"/>
        <v>#DIV/0!</v>
      </c>
      <c r="EZ24" s="58" t="e">
        <f t="shared" si="114"/>
        <v>#DIV/0!</v>
      </c>
      <c r="FA24" s="58" t="e">
        <f t="shared" si="115"/>
        <v>#DIV/0!</v>
      </c>
      <c r="FB24" s="58" t="e">
        <f t="shared" si="116"/>
        <v>#DIV/0!</v>
      </c>
      <c r="FC24" s="149" t="e">
        <f t="shared" si="117"/>
        <v>#DIV/0!</v>
      </c>
    </row>
    <row r="25" spans="1:159" s="40" customFormat="1" ht="14.25" x14ac:dyDescent="0.2">
      <c r="A25" s="90">
        <v>25</v>
      </c>
      <c r="B25" s="150"/>
      <c r="C25" s="151"/>
      <c r="D25" s="151"/>
      <c r="E25" s="151"/>
      <c r="F25" s="151"/>
      <c r="G25" s="151"/>
      <c r="H25" s="151"/>
      <c r="I25" s="151"/>
      <c r="J25" s="151"/>
      <c r="K25" s="152"/>
      <c r="L25" s="127" t="e">
        <f t="shared" si="6"/>
        <v>#DIV/0!</v>
      </c>
      <c r="M25" s="127" t="e">
        <f t="shared" si="7"/>
        <v>#DIV/0!</v>
      </c>
      <c r="N25" s="127">
        <f t="shared" si="8"/>
        <v>0</v>
      </c>
      <c r="O25" s="127" t="e">
        <f t="shared" si="9"/>
        <v>#DIV/0!</v>
      </c>
      <c r="P25" s="66" t="e">
        <f t="shared" si="10"/>
        <v>#DIV/0!</v>
      </c>
      <c r="R25" s="105" t="e">
        <f t="shared" si="11"/>
        <v>#DIV/0!</v>
      </c>
      <c r="S25" s="142">
        <f t="shared" si="12"/>
        <v>0</v>
      </c>
      <c r="T25" s="142" t="e">
        <f t="shared" si="13"/>
        <v>#DIV/0!</v>
      </c>
      <c r="U25" s="143">
        <v>1.31E-6</v>
      </c>
      <c r="V25" s="143" t="e">
        <f t="shared" si="14"/>
        <v>#DIV/0!</v>
      </c>
      <c r="W25" s="144">
        <v>0.4</v>
      </c>
      <c r="X25" s="143" t="e">
        <f t="shared" si="15"/>
        <v>#DIV/0!</v>
      </c>
      <c r="Y25" s="145">
        <v>2.5000000000000001E-2</v>
      </c>
      <c r="Z25" s="145" t="e">
        <f t="shared" si="16"/>
        <v>#DIV/0!</v>
      </c>
      <c r="AA25" s="145" t="e">
        <f t="shared" si="17"/>
        <v>#DIV/0!</v>
      </c>
      <c r="AB25" s="145" t="e">
        <f t="shared" si="18"/>
        <v>#DIV/0!</v>
      </c>
      <c r="AC25" s="145" t="e">
        <f t="shared" si="19"/>
        <v>#DIV/0!</v>
      </c>
      <c r="AD25" s="145" t="e">
        <f t="shared" si="20"/>
        <v>#DIV/0!</v>
      </c>
      <c r="AE25" s="146" t="e">
        <f t="shared" si="21"/>
        <v>#DIV/0!</v>
      </c>
      <c r="AF25" s="144" t="e">
        <f t="shared" si="22"/>
        <v>#DIV/0!</v>
      </c>
      <c r="AG25" s="144" t="e">
        <f t="shared" si="23"/>
        <v>#DIV/0!</v>
      </c>
      <c r="AI25" s="101">
        <v>0</v>
      </c>
      <c r="AJ25" s="101">
        <v>1</v>
      </c>
      <c r="AK25" s="101">
        <v>2</v>
      </c>
      <c r="AL25" s="101">
        <v>3</v>
      </c>
      <c r="AM25" s="101">
        <v>4</v>
      </c>
      <c r="AN25" s="101">
        <v>5</v>
      </c>
      <c r="AO25" s="101">
        <v>6</v>
      </c>
      <c r="AP25" s="101">
        <v>7</v>
      </c>
      <c r="AQ25" s="101">
        <v>8</v>
      </c>
      <c r="AR25" s="101">
        <v>9</v>
      </c>
      <c r="AS25" s="101">
        <v>10</v>
      </c>
      <c r="AT25" s="101">
        <v>11</v>
      </c>
      <c r="AU25" s="101">
        <v>12</v>
      </c>
      <c r="AV25" s="101">
        <v>13</v>
      </c>
      <c r="AW25" s="101">
        <v>14</v>
      </c>
      <c r="AX25" s="101">
        <v>15</v>
      </c>
      <c r="AY25" s="101">
        <v>16</v>
      </c>
      <c r="AZ25" s="101">
        <v>17</v>
      </c>
      <c r="BA25" s="101">
        <v>18</v>
      </c>
      <c r="BB25" s="101">
        <v>19</v>
      </c>
      <c r="BC25" s="101">
        <v>20</v>
      </c>
      <c r="BD25" s="101">
        <v>21</v>
      </c>
      <c r="BE25" s="101">
        <v>22</v>
      </c>
      <c r="BF25" s="101">
        <v>23</v>
      </c>
      <c r="BG25" s="101">
        <v>24</v>
      </c>
      <c r="BH25" s="101">
        <v>25</v>
      </c>
      <c r="BI25" s="101">
        <v>26</v>
      </c>
      <c r="BJ25" s="101">
        <v>27</v>
      </c>
      <c r="BK25" s="101">
        <v>28</v>
      </c>
      <c r="BL25" s="101">
        <v>29</v>
      </c>
      <c r="BM25" s="101">
        <v>30</v>
      </c>
      <c r="BN25" s="147">
        <v>0.03</v>
      </c>
      <c r="BO25" s="148">
        <f t="shared" si="27"/>
        <v>1</v>
      </c>
      <c r="BP25" s="148">
        <f t="shared" si="28"/>
        <v>0.970873786407767</v>
      </c>
      <c r="BQ25" s="148">
        <f t="shared" si="29"/>
        <v>0.94259590913375435</v>
      </c>
      <c r="BR25" s="148">
        <f t="shared" si="30"/>
        <v>0.91514165935315961</v>
      </c>
      <c r="BS25" s="148">
        <f t="shared" si="31"/>
        <v>0.888487047915689</v>
      </c>
      <c r="BT25" s="148">
        <f t="shared" si="32"/>
        <v>0.86260878438416411</v>
      </c>
      <c r="BU25" s="148">
        <f t="shared" si="33"/>
        <v>0.83748425668365445</v>
      </c>
      <c r="BV25" s="148">
        <f t="shared" si="34"/>
        <v>0.81309151134335378</v>
      </c>
      <c r="BW25" s="148">
        <f t="shared" si="35"/>
        <v>0.78940923431393573</v>
      </c>
      <c r="BX25" s="148">
        <f t="shared" si="36"/>
        <v>0.76641673234362695</v>
      </c>
      <c r="BY25" s="148">
        <f t="shared" si="37"/>
        <v>0.74409391489672516</v>
      </c>
      <c r="BZ25" s="148">
        <f t="shared" si="38"/>
        <v>0.72242127659876232</v>
      </c>
      <c r="CA25" s="148">
        <f t="shared" si="39"/>
        <v>0.70137988019297326</v>
      </c>
      <c r="CB25" s="148">
        <f t="shared" si="40"/>
        <v>0.68095133999317792</v>
      </c>
      <c r="CC25" s="148">
        <f t="shared" si="41"/>
        <v>0.66111780581861923</v>
      </c>
      <c r="CD25" s="148">
        <f t="shared" si="42"/>
        <v>0.64186194739671765</v>
      </c>
      <c r="CE25" s="148">
        <f t="shared" si="43"/>
        <v>0.62316693922011435</v>
      </c>
      <c r="CF25" s="148">
        <f t="shared" si="44"/>
        <v>0.60501644584477121</v>
      </c>
      <c r="CG25" s="148">
        <f t="shared" si="45"/>
        <v>0.5873946076162827</v>
      </c>
      <c r="CH25" s="148">
        <f t="shared" si="46"/>
        <v>0.57028602681192497</v>
      </c>
      <c r="CI25" s="148">
        <f t="shared" si="47"/>
        <v>0.55367575418633497</v>
      </c>
      <c r="CJ25" s="148">
        <f t="shared" si="48"/>
        <v>0.5375492759090631</v>
      </c>
      <c r="CK25" s="148">
        <f t="shared" si="49"/>
        <v>0.52189250088258554</v>
      </c>
      <c r="CL25" s="148">
        <f t="shared" si="50"/>
        <v>0.50669174842969467</v>
      </c>
      <c r="CM25" s="148">
        <f t="shared" si="51"/>
        <v>0.49193373633950943</v>
      </c>
      <c r="CN25" s="148">
        <f t="shared" si="52"/>
        <v>0.47760556926165965</v>
      </c>
      <c r="CO25" s="148">
        <f t="shared" si="53"/>
        <v>0.46369472743850448</v>
      </c>
      <c r="CP25" s="148">
        <f t="shared" si="54"/>
        <v>0.45018905576553836</v>
      </c>
      <c r="CQ25" s="148">
        <f t="shared" si="55"/>
        <v>0.4370767531704256</v>
      </c>
      <c r="CR25" s="148">
        <f t="shared" si="56"/>
        <v>0.42434636230138412</v>
      </c>
      <c r="CS25" s="148">
        <f t="shared" si="57"/>
        <v>0.41198675951590691</v>
      </c>
      <c r="CT25" s="58">
        <f t="shared" si="58"/>
        <v>0</v>
      </c>
      <c r="CU25" s="58" t="e">
        <f t="shared" si="59"/>
        <v>#DIV/0!</v>
      </c>
      <c r="CV25" s="58" t="e">
        <f t="shared" si="60"/>
        <v>#DIV/0!</v>
      </c>
      <c r="CW25" s="58" t="e">
        <f t="shared" si="61"/>
        <v>#DIV/0!</v>
      </c>
      <c r="CX25" s="58" t="e">
        <f t="shared" si="62"/>
        <v>#DIV/0!</v>
      </c>
      <c r="CY25" s="58" t="e">
        <f t="shared" si="63"/>
        <v>#DIV/0!</v>
      </c>
      <c r="CZ25" s="58" t="e">
        <f t="shared" si="64"/>
        <v>#DIV/0!</v>
      </c>
      <c r="DA25" s="58" t="e">
        <f t="shared" si="65"/>
        <v>#DIV/0!</v>
      </c>
      <c r="DB25" s="58" t="e">
        <f t="shared" si="66"/>
        <v>#DIV/0!</v>
      </c>
      <c r="DC25" s="58" t="e">
        <f t="shared" si="67"/>
        <v>#DIV/0!</v>
      </c>
      <c r="DD25" s="58" t="e">
        <f t="shared" si="68"/>
        <v>#DIV/0!</v>
      </c>
      <c r="DE25" s="58" t="e">
        <f t="shared" si="69"/>
        <v>#DIV/0!</v>
      </c>
      <c r="DF25" s="58" t="e">
        <f t="shared" si="70"/>
        <v>#DIV/0!</v>
      </c>
      <c r="DG25" s="58" t="e">
        <f t="shared" si="71"/>
        <v>#DIV/0!</v>
      </c>
      <c r="DH25" s="58" t="e">
        <f t="shared" si="72"/>
        <v>#DIV/0!</v>
      </c>
      <c r="DI25" s="58" t="e">
        <f t="shared" si="73"/>
        <v>#DIV/0!</v>
      </c>
      <c r="DJ25" s="58" t="e">
        <f t="shared" si="74"/>
        <v>#DIV/0!</v>
      </c>
      <c r="DK25" s="58" t="e">
        <f t="shared" si="75"/>
        <v>#DIV/0!</v>
      </c>
      <c r="DL25" s="58" t="e">
        <f t="shared" si="76"/>
        <v>#DIV/0!</v>
      </c>
      <c r="DM25" s="58" t="e">
        <f t="shared" si="77"/>
        <v>#DIV/0!</v>
      </c>
      <c r="DN25" s="58" t="e">
        <f t="shared" si="78"/>
        <v>#DIV/0!</v>
      </c>
      <c r="DO25" s="58" t="e">
        <f t="shared" si="79"/>
        <v>#DIV/0!</v>
      </c>
      <c r="DP25" s="58" t="e">
        <f t="shared" si="80"/>
        <v>#DIV/0!</v>
      </c>
      <c r="DQ25" s="58" t="e">
        <f t="shared" si="81"/>
        <v>#DIV/0!</v>
      </c>
      <c r="DR25" s="58" t="e">
        <f t="shared" si="82"/>
        <v>#DIV/0!</v>
      </c>
      <c r="DS25" s="58" t="e">
        <f t="shared" si="83"/>
        <v>#DIV/0!</v>
      </c>
      <c r="DT25" s="58" t="e">
        <f t="shared" si="84"/>
        <v>#DIV/0!</v>
      </c>
      <c r="DU25" s="58" t="e">
        <f t="shared" si="85"/>
        <v>#DIV/0!</v>
      </c>
      <c r="DV25" s="58" t="e">
        <f t="shared" si="86"/>
        <v>#DIV/0!</v>
      </c>
      <c r="DW25" s="58" t="e">
        <f t="shared" si="87"/>
        <v>#DIV/0!</v>
      </c>
      <c r="DX25" s="58" t="e">
        <f t="shared" si="88"/>
        <v>#DIV/0!</v>
      </c>
      <c r="DY25" s="58">
        <f t="shared" si="89"/>
        <v>0</v>
      </c>
      <c r="DZ25" s="58" t="e">
        <f t="shared" si="3"/>
        <v>#DIV/0!</v>
      </c>
      <c r="EA25" s="58" t="e">
        <f t="shared" si="4"/>
        <v>#DIV/0!</v>
      </c>
      <c r="EB25" s="58" t="e">
        <f t="shared" si="90"/>
        <v>#DIV/0!</v>
      </c>
      <c r="EC25" s="58" t="e">
        <f t="shared" si="91"/>
        <v>#DIV/0!</v>
      </c>
      <c r="ED25" s="58" t="e">
        <f t="shared" si="92"/>
        <v>#DIV/0!</v>
      </c>
      <c r="EE25" s="58" t="e">
        <f t="shared" si="93"/>
        <v>#DIV/0!</v>
      </c>
      <c r="EF25" s="58" t="e">
        <f t="shared" si="94"/>
        <v>#DIV/0!</v>
      </c>
      <c r="EG25" s="58" t="e">
        <f t="shared" si="95"/>
        <v>#DIV/0!</v>
      </c>
      <c r="EH25" s="58" t="e">
        <f t="shared" si="96"/>
        <v>#DIV/0!</v>
      </c>
      <c r="EI25" s="58" t="e">
        <f t="shared" si="97"/>
        <v>#DIV/0!</v>
      </c>
      <c r="EJ25" s="58" t="e">
        <f t="shared" si="98"/>
        <v>#DIV/0!</v>
      </c>
      <c r="EK25" s="58" t="e">
        <f t="shared" si="99"/>
        <v>#DIV/0!</v>
      </c>
      <c r="EL25" s="58" t="e">
        <f t="shared" si="100"/>
        <v>#DIV/0!</v>
      </c>
      <c r="EM25" s="58" t="e">
        <f t="shared" si="101"/>
        <v>#DIV/0!</v>
      </c>
      <c r="EN25" s="58" t="e">
        <f t="shared" si="102"/>
        <v>#DIV/0!</v>
      </c>
      <c r="EO25" s="58" t="e">
        <f t="shared" si="103"/>
        <v>#DIV/0!</v>
      </c>
      <c r="EP25" s="58" t="e">
        <f t="shared" si="104"/>
        <v>#DIV/0!</v>
      </c>
      <c r="EQ25" s="58" t="e">
        <f t="shared" si="105"/>
        <v>#DIV/0!</v>
      </c>
      <c r="ER25" s="58" t="e">
        <f t="shared" si="106"/>
        <v>#DIV/0!</v>
      </c>
      <c r="ES25" s="58" t="e">
        <f t="shared" si="107"/>
        <v>#DIV/0!</v>
      </c>
      <c r="ET25" s="58" t="e">
        <f t="shared" si="108"/>
        <v>#DIV/0!</v>
      </c>
      <c r="EU25" s="58" t="e">
        <f t="shared" si="109"/>
        <v>#DIV/0!</v>
      </c>
      <c r="EV25" s="58" t="e">
        <f t="shared" si="110"/>
        <v>#DIV/0!</v>
      </c>
      <c r="EW25" s="58" t="e">
        <f t="shared" si="111"/>
        <v>#DIV/0!</v>
      </c>
      <c r="EX25" s="58" t="e">
        <f t="shared" si="112"/>
        <v>#DIV/0!</v>
      </c>
      <c r="EY25" s="58" t="e">
        <f t="shared" si="113"/>
        <v>#DIV/0!</v>
      </c>
      <c r="EZ25" s="58" t="e">
        <f t="shared" si="114"/>
        <v>#DIV/0!</v>
      </c>
      <c r="FA25" s="58" t="e">
        <f t="shared" si="115"/>
        <v>#DIV/0!</v>
      </c>
      <c r="FB25" s="58" t="e">
        <f t="shared" si="116"/>
        <v>#DIV/0!</v>
      </c>
      <c r="FC25" s="149" t="e">
        <f t="shared" si="117"/>
        <v>#DIV/0!</v>
      </c>
    </row>
    <row r="26" spans="1:159" s="40" customFormat="1" ht="14.25" x14ac:dyDescent="0.2">
      <c r="A26" s="90">
        <v>26</v>
      </c>
      <c r="B26" s="150"/>
      <c r="C26" s="151"/>
      <c r="D26" s="151"/>
      <c r="E26" s="151"/>
      <c r="F26" s="151"/>
      <c r="G26" s="151"/>
      <c r="H26" s="151"/>
      <c r="I26" s="151"/>
      <c r="J26" s="151"/>
      <c r="K26" s="152"/>
      <c r="L26" s="127" t="e">
        <f t="shared" si="6"/>
        <v>#DIV/0!</v>
      </c>
      <c r="M26" s="127" t="e">
        <f t="shared" si="7"/>
        <v>#DIV/0!</v>
      </c>
      <c r="N26" s="127">
        <f t="shared" si="8"/>
        <v>0</v>
      </c>
      <c r="O26" s="127" t="e">
        <f t="shared" si="9"/>
        <v>#DIV/0!</v>
      </c>
      <c r="P26" s="66" t="e">
        <f t="shared" si="10"/>
        <v>#DIV/0!</v>
      </c>
      <c r="R26" s="105" t="e">
        <f t="shared" si="11"/>
        <v>#DIV/0!</v>
      </c>
      <c r="S26" s="142">
        <f t="shared" si="12"/>
        <v>0</v>
      </c>
      <c r="T26" s="142" t="e">
        <f t="shared" si="13"/>
        <v>#DIV/0!</v>
      </c>
      <c r="U26" s="143">
        <v>1.31E-6</v>
      </c>
      <c r="V26" s="143" t="e">
        <f t="shared" si="14"/>
        <v>#DIV/0!</v>
      </c>
      <c r="W26" s="144">
        <v>0.4</v>
      </c>
      <c r="X26" s="143" t="e">
        <f t="shared" si="15"/>
        <v>#DIV/0!</v>
      </c>
      <c r="Y26" s="145">
        <v>2.5000000000000001E-2</v>
      </c>
      <c r="Z26" s="145" t="e">
        <f t="shared" si="16"/>
        <v>#DIV/0!</v>
      </c>
      <c r="AA26" s="145" t="e">
        <f t="shared" si="17"/>
        <v>#DIV/0!</v>
      </c>
      <c r="AB26" s="145" t="e">
        <f t="shared" si="18"/>
        <v>#DIV/0!</v>
      </c>
      <c r="AC26" s="145" t="e">
        <f t="shared" si="19"/>
        <v>#DIV/0!</v>
      </c>
      <c r="AD26" s="145" t="e">
        <f t="shared" si="20"/>
        <v>#DIV/0!</v>
      </c>
      <c r="AE26" s="146" t="e">
        <f t="shared" si="21"/>
        <v>#DIV/0!</v>
      </c>
      <c r="AF26" s="144" t="e">
        <f t="shared" si="22"/>
        <v>#DIV/0!</v>
      </c>
      <c r="AG26" s="144" t="e">
        <f t="shared" si="23"/>
        <v>#DIV/0!</v>
      </c>
      <c r="AI26" s="101">
        <v>0</v>
      </c>
      <c r="AJ26" s="101">
        <v>1</v>
      </c>
      <c r="AK26" s="101">
        <v>2</v>
      </c>
      <c r="AL26" s="101">
        <v>3</v>
      </c>
      <c r="AM26" s="101">
        <v>4</v>
      </c>
      <c r="AN26" s="101">
        <v>5</v>
      </c>
      <c r="AO26" s="101">
        <v>6</v>
      </c>
      <c r="AP26" s="101">
        <v>7</v>
      </c>
      <c r="AQ26" s="101">
        <v>8</v>
      </c>
      <c r="AR26" s="101">
        <v>9</v>
      </c>
      <c r="AS26" s="101">
        <v>10</v>
      </c>
      <c r="AT26" s="101">
        <v>11</v>
      </c>
      <c r="AU26" s="101">
        <v>12</v>
      </c>
      <c r="AV26" s="101">
        <v>13</v>
      </c>
      <c r="AW26" s="101">
        <v>14</v>
      </c>
      <c r="AX26" s="101">
        <v>15</v>
      </c>
      <c r="AY26" s="101">
        <v>16</v>
      </c>
      <c r="AZ26" s="101">
        <v>17</v>
      </c>
      <c r="BA26" s="101">
        <v>18</v>
      </c>
      <c r="BB26" s="101">
        <v>19</v>
      </c>
      <c r="BC26" s="101">
        <v>20</v>
      </c>
      <c r="BD26" s="101">
        <v>21</v>
      </c>
      <c r="BE26" s="101">
        <v>22</v>
      </c>
      <c r="BF26" s="101">
        <v>23</v>
      </c>
      <c r="BG26" s="101">
        <v>24</v>
      </c>
      <c r="BH26" s="101">
        <v>25</v>
      </c>
      <c r="BI26" s="101">
        <v>26</v>
      </c>
      <c r="BJ26" s="101">
        <v>27</v>
      </c>
      <c r="BK26" s="101">
        <v>28</v>
      </c>
      <c r="BL26" s="101">
        <v>29</v>
      </c>
      <c r="BM26" s="101">
        <v>30</v>
      </c>
      <c r="BN26" s="147">
        <v>0.03</v>
      </c>
      <c r="BO26" s="148">
        <f t="shared" si="27"/>
        <v>1</v>
      </c>
      <c r="BP26" s="148">
        <f t="shared" si="28"/>
        <v>0.970873786407767</v>
      </c>
      <c r="BQ26" s="148">
        <f t="shared" si="29"/>
        <v>0.94259590913375435</v>
      </c>
      <c r="BR26" s="148">
        <f t="shared" si="30"/>
        <v>0.91514165935315961</v>
      </c>
      <c r="BS26" s="148">
        <f t="shared" si="31"/>
        <v>0.888487047915689</v>
      </c>
      <c r="BT26" s="148">
        <f t="shared" si="32"/>
        <v>0.86260878438416411</v>
      </c>
      <c r="BU26" s="148">
        <f t="shared" si="33"/>
        <v>0.83748425668365445</v>
      </c>
      <c r="BV26" s="148">
        <f t="shared" si="34"/>
        <v>0.81309151134335378</v>
      </c>
      <c r="BW26" s="148">
        <f t="shared" si="35"/>
        <v>0.78940923431393573</v>
      </c>
      <c r="BX26" s="148">
        <f t="shared" si="36"/>
        <v>0.76641673234362695</v>
      </c>
      <c r="BY26" s="148">
        <f t="shared" si="37"/>
        <v>0.74409391489672516</v>
      </c>
      <c r="BZ26" s="148">
        <f t="shared" si="38"/>
        <v>0.72242127659876232</v>
      </c>
      <c r="CA26" s="148">
        <f t="shared" si="39"/>
        <v>0.70137988019297326</v>
      </c>
      <c r="CB26" s="148">
        <f t="shared" si="40"/>
        <v>0.68095133999317792</v>
      </c>
      <c r="CC26" s="148">
        <f t="shared" si="41"/>
        <v>0.66111780581861923</v>
      </c>
      <c r="CD26" s="148">
        <f t="shared" si="42"/>
        <v>0.64186194739671765</v>
      </c>
      <c r="CE26" s="148">
        <f t="shared" si="43"/>
        <v>0.62316693922011435</v>
      </c>
      <c r="CF26" s="148">
        <f t="shared" si="44"/>
        <v>0.60501644584477121</v>
      </c>
      <c r="CG26" s="148">
        <f t="shared" si="45"/>
        <v>0.5873946076162827</v>
      </c>
      <c r="CH26" s="148">
        <f t="shared" si="46"/>
        <v>0.57028602681192497</v>
      </c>
      <c r="CI26" s="148">
        <f t="shared" si="47"/>
        <v>0.55367575418633497</v>
      </c>
      <c r="CJ26" s="148">
        <f t="shared" si="48"/>
        <v>0.5375492759090631</v>
      </c>
      <c r="CK26" s="148">
        <f t="shared" si="49"/>
        <v>0.52189250088258554</v>
      </c>
      <c r="CL26" s="148">
        <f t="shared" si="50"/>
        <v>0.50669174842969467</v>
      </c>
      <c r="CM26" s="148">
        <f t="shared" si="51"/>
        <v>0.49193373633950943</v>
      </c>
      <c r="CN26" s="148">
        <f t="shared" si="52"/>
        <v>0.47760556926165965</v>
      </c>
      <c r="CO26" s="148">
        <f t="shared" si="53"/>
        <v>0.46369472743850448</v>
      </c>
      <c r="CP26" s="148">
        <f t="shared" si="54"/>
        <v>0.45018905576553836</v>
      </c>
      <c r="CQ26" s="148">
        <f t="shared" si="55"/>
        <v>0.4370767531704256</v>
      </c>
      <c r="CR26" s="148">
        <f t="shared" si="56"/>
        <v>0.42434636230138412</v>
      </c>
      <c r="CS26" s="148">
        <f t="shared" si="57"/>
        <v>0.41198675951590691</v>
      </c>
      <c r="CT26" s="58">
        <f t="shared" si="58"/>
        <v>0</v>
      </c>
      <c r="CU26" s="58" t="e">
        <f t="shared" si="59"/>
        <v>#DIV/0!</v>
      </c>
      <c r="CV26" s="58" t="e">
        <f t="shared" si="60"/>
        <v>#DIV/0!</v>
      </c>
      <c r="CW26" s="58" t="e">
        <f t="shared" si="61"/>
        <v>#DIV/0!</v>
      </c>
      <c r="CX26" s="58" t="e">
        <f t="shared" si="62"/>
        <v>#DIV/0!</v>
      </c>
      <c r="CY26" s="58" t="e">
        <f t="shared" si="63"/>
        <v>#DIV/0!</v>
      </c>
      <c r="CZ26" s="58" t="e">
        <f t="shared" si="64"/>
        <v>#DIV/0!</v>
      </c>
      <c r="DA26" s="58" t="e">
        <f t="shared" si="65"/>
        <v>#DIV/0!</v>
      </c>
      <c r="DB26" s="58" t="e">
        <f t="shared" si="66"/>
        <v>#DIV/0!</v>
      </c>
      <c r="DC26" s="58" t="e">
        <f t="shared" si="67"/>
        <v>#DIV/0!</v>
      </c>
      <c r="DD26" s="58" t="e">
        <f t="shared" si="68"/>
        <v>#DIV/0!</v>
      </c>
      <c r="DE26" s="58" t="e">
        <f t="shared" si="69"/>
        <v>#DIV/0!</v>
      </c>
      <c r="DF26" s="58" t="e">
        <f t="shared" si="70"/>
        <v>#DIV/0!</v>
      </c>
      <c r="DG26" s="58" t="e">
        <f t="shared" si="71"/>
        <v>#DIV/0!</v>
      </c>
      <c r="DH26" s="58" t="e">
        <f t="shared" si="72"/>
        <v>#DIV/0!</v>
      </c>
      <c r="DI26" s="58" t="e">
        <f t="shared" si="73"/>
        <v>#DIV/0!</v>
      </c>
      <c r="DJ26" s="58" t="e">
        <f t="shared" si="74"/>
        <v>#DIV/0!</v>
      </c>
      <c r="DK26" s="58" t="e">
        <f t="shared" si="75"/>
        <v>#DIV/0!</v>
      </c>
      <c r="DL26" s="58" t="e">
        <f t="shared" si="76"/>
        <v>#DIV/0!</v>
      </c>
      <c r="DM26" s="58" t="e">
        <f t="shared" si="77"/>
        <v>#DIV/0!</v>
      </c>
      <c r="DN26" s="58" t="e">
        <f t="shared" si="78"/>
        <v>#DIV/0!</v>
      </c>
      <c r="DO26" s="58" t="e">
        <f t="shared" si="79"/>
        <v>#DIV/0!</v>
      </c>
      <c r="DP26" s="58" t="e">
        <f t="shared" si="80"/>
        <v>#DIV/0!</v>
      </c>
      <c r="DQ26" s="58" t="e">
        <f t="shared" si="81"/>
        <v>#DIV/0!</v>
      </c>
      <c r="DR26" s="58" t="e">
        <f t="shared" si="82"/>
        <v>#DIV/0!</v>
      </c>
      <c r="DS26" s="58" t="e">
        <f t="shared" si="83"/>
        <v>#DIV/0!</v>
      </c>
      <c r="DT26" s="58" t="e">
        <f t="shared" si="84"/>
        <v>#DIV/0!</v>
      </c>
      <c r="DU26" s="58" t="e">
        <f t="shared" si="85"/>
        <v>#DIV/0!</v>
      </c>
      <c r="DV26" s="58" t="e">
        <f t="shared" si="86"/>
        <v>#DIV/0!</v>
      </c>
      <c r="DW26" s="58" t="e">
        <f t="shared" si="87"/>
        <v>#DIV/0!</v>
      </c>
      <c r="DX26" s="58" t="e">
        <f t="shared" si="88"/>
        <v>#DIV/0!</v>
      </c>
      <c r="DY26" s="58">
        <f t="shared" si="89"/>
        <v>0</v>
      </c>
      <c r="DZ26" s="58" t="e">
        <f t="shared" si="3"/>
        <v>#DIV/0!</v>
      </c>
      <c r="EA26" s="58" t="e">
        <f t="shared" si="4"/>
        <v>#DIV/0!</v>
      </c>
      <c r="EB26" s="58" t="e">
        <f t="shared" si="90"/>
        <v>#DIV/0!</v>
      </c>
      <c r="EC26" s="58" t="e">
        <f t="shared" si="91"/>
        <v>#DIV/0!</v>
      </c>
      <c r="ED26" s="58" t="e">
        <f t="shared" si="92"/>
        <v>#DIV/0!</v>
      </c>
      <c r="EE26" s="58" t="e">
        <f t="shared" si="93"/>
        <v>#DIV/0!</v>
      </c>
      <c r="EF26" s="58" t="e">
        <f t="shared" si="94"/>
        <v>#DIV/0!</v>
      </c>
      <c r="EG26" s="58" t="e">
        <f t="shared" si="95"/>
        <v>#DIV/0!</v>
      </c>
      <c r="EH26" s="58" t="e">
        <f t="shared" si="96"/>
        <v>#DIV/0!</v>
      </c>
      <c r="EI26" s="58" t="e">
        <f t="shared" si="97"/>
        <v>#DIV/0!</v>
      </c>
      <c r="EJ26" s="58" t="e">
        <f t="shared" si="98"/>
        <v>#DIV/0!</v>
      </c>
      <c r="EK26" s="58" t="e">
        <f t="shared" si="99"/>
        <v>#DIV/0!</v>
      </c>
      <c r="EL26" s="58" t="e">
        <f t="shared" si="100"/>
        <v>#DIV/0!</v>
      </c>
      <c r="EM26" s="58" t="e">
        <f t="shared" si="101"/>
        <v>#DIV/0!</v>
      </c>
      <c r="EN26" s="58" t="e">
        <f t="shared" si="102"/>
        <v>#DIV/0!</v>
      </c>
      <c r="EO26" s="58" t="e">
        <f t="shared" si="103"/>
        <v>#DIV/0!</v>
      </c>
      <c r="EP26" s="58" t="e">
        <f t="shared" si="104"/>
        <v>#DIV/0!</v>
      </c>
      <c r="EQ26" s="58" t="e">
        <f t="shared" si="105"/>
        <v>#DIV/0!</v>
      </c>
      <c r="ER26" s="58" t="e">
        <f t="shared" si="106"/>
        <v>#DIV/0!</v>
      </c>
      <c r="ES26" s="58" t="e">
        <f t="shared" si="107"/>
        <v>#DIV/0!</v>
      </c>
      <c r="ET26" s="58" t="e">
        <f t="shared" si="108"/>
        <v>#DIV/0!</v>
      </c>
      <c r="EU26" s="58" t="e">
        <f t="shared" si="109"/>
        <v>#DIV/0!</v>
      </c>
      <c r="EV26" s="58" t="e">
        <f t="shared" si="110"/>
        <v>#DIV/0!</v>
      </c>
      <c r="EW26" s="58" t="e">
        <f t="shared" si="111"/>
        <v>#DIV/0!</v>
      </c>
      <c r="EX26" s="58" t="e">
        <f t="shared" si="112"/>
        <v>#DIV/0!</v>
      </c>
      <c r="EY26" s="58" t="e">
        <f t="shared" si="113"/>
        <v>#DIV/0!</v>
      </c>
      <c r="EZ26" s="58" t="e">
        <f t="shared" si="114"/>
        <v>#DIV/0!</v>
      </c>
      <c r="FA26" s="58" t="e">
        <f t="shared" si="115"/>
        <v>#DIV/0!</v>
      </c>
      <c r="FB26" s="58" t="e">
        <f t="shared" si="116"/>
        <v>#DIV/0!</v>
      </c>
      <c r="FC26" s="149" t="e">
        <f t="shared" si="117"/>
        <v>#DIV/0!</v>
      </c>
    </row>
    <row r="27" spans="1:159" s="40" customFormat="1" ht="14.25" x14ac:dyDescent="0.2">
      <c r="A27" s="90">
        <v>27</v>
      </c>
      <c r="B27" s="150"/>
      <c r="C27" s="151"/>
      <c r="D27" s="151"/>
      <c r="E27" s="151"/>
      <c r="F27" s="151"/>
      <c r="G27" s="151"/>
      <c r="H27" s="151"/>
      <c r="I27" s="151"/>
      <c r="J27" s="151"/>
      <c r="K27" s="152"/>
      <c r="L27" s="127" t="e">
        <f t="shared" si="6"/>
        <v>#DIV/0!</v>
      </c>
      <c r="M27" s="127" t="e">
        <f t="shared" si="7"/>
        <v>#DIV/0!</v>
      </c>
      <c r="N27" s="127">
        <f t="shared" si="8"/>
        <v>0</v>
      </c>
      <c r="O27" s="127" t="e">
        <f t="shared" si="9"/>
        <v>#DIV/0!</v>
      </c>
      <c r="P27" s="66" t="e">
        <f t="shared" si="10"/>
        <v>#DIV/0!</v>
      </c>
      <c r="R27" s="105" t="e">
        <f t="shared" si="11"/>
        <v>#DIV/0!</v>
      </c>
      <c r="S27" s="142">
        <f t="shared" si="12"/>
        <v>0</v>
      </c>
      <c r="T27" s="142" t="e">
        <f t="shared" si="13"/>
        <v>#DIV/0!</v>
      </c>
      <c r="U27" s="143">
        <v>1.31E-6</v>
      </c>
      <c r="V27" s="143" t="e">
        <f t="shared" si="14"/>
        <v>#DIV/0!</v>
      </c>
      <c r="W27" s="144">
        <v>0.4</v>
      </c>
      <c r="X27" s="143" t="e">
        <f t="shared" si="15"/>
        <v>#DIV/0!</v>
      </c>
      <c r="Y27" s="145">
        <v>2.5000000000000001E-2</v>
      </c>
      <c r="Z27" s="145" t="e">
        <f t="shared" si="16"/>
        <v>#DIV/0!</v>
      </c>
      <c r="AA27" s="145" t="e">
        <f t="shared" si="17"/>
        <v>#DIV/0!</v>
      </c>
      <c r="AB27" s="145" t="e">
        <f t="shared" si="18"/>
        <v>#DIV/0!</v>
      </c>
      <c r="AC27" s="145" t="e">
        <f t="shared" si="19"/>
        <v>#DIV/0!</v>
      </c>
      <c r="AD27" s="145" t="e">
        <f t="shared" si="20"/>
        <v>#DIV/0!</v>
      </c>
      <c r="AE27" s="146" t="e">
        <f t="shared" si="21"/>
        <v>#DIV/0!</v>
      </c>
      <c r="AF27" s="144" t="e">
        <f t="shared" si="22"/>
        <v>#DIV/0!</v>
      </c>
      <c r="AG27" s="144" t="e">
        <f t="shared" si="23"/>
        <v>#DIV/0!</v>
      </c>
      <c r="AI27" s="101">
        <v>0</v>
      </c>
      <c r="AJ27" s="101">
        <v>1</v>
      </c>
      <c r="AK27" s="101">
        <v>2</v>
      </c>
      <c r="AL27" s="101">
        <v>3</v>
      </c>
      <c r="AM27" s="101">
        <v>4</v>
      </c>
      <c r="AN27" s="101">
        <v>5</v>
      </c>
      <c r="AO27" s="101">
        <v>6</v>
      </c>
      <c r="AP27" s="101">
        <v>7</v>
      </c>
      <c r="AQ27" s="101">
        <v>8</v>
      </c>
      <c r="AR27" s="101">
        <v>9</v>
      </c>
      <c r="AS27" s="101">
        <v>10</v>
      </c>
      <c r="AT27" s="101">
        <v>11</v>
      </c>
      <c r="AU27" s="101">
        <v>12</v>
      </c>
      <c r="AV27" s="101">
        <v>13</v>
      </c>
      <c r="AW27" s="101">
        <v>14</v>
      </c>
      <c r="AX27" s="101">
        <v>15</v>
      </c>
      <c r="AY27" s="101">
        <v>16</v>
      </c>
      <c r="AZ27" s="101">
        <v>17</v>
      </c>
      <c r="BA27" s="101">
        <v>18</v>
      </c>
      <c r="BB27" s="101">
        <v>19</v>
      </c>
      <c r="BC27" s="101">
        <v>20</v>
      </c>
      <c r="BD27" s="101">
        <v>21</v>
      </c>
      <c r="BE27" s="101">
        <v>22</v>
      </c>
      <c r="BF27" s="101">
        <v>23</v>
      </c>
      <c r="BG27" s="101">
        <v>24</v>
      </c>
      <c r="BH27" s="101">
        <v>25</v>
      </c>
      <c r="BI27" s="101">
        <v>26</v>
      </c>
      <c r="BJ27" s="101">
        <v>27</v>
      </c>
      <c r="BK27" s="101">
        <v>28</v>
      </c>
      <c r="BL27" s="101">
        <v>29</v>
      </c>
      <c r="BM27" s="101">
        <v>30</v>
      </c>
      <c r="BN27" s="147">
        <v>0.03</v>
      </c>
      <c r="BO27" s="148">
        <f t="shared" si="27"/>
        <v>1</v>
      </c>
      <c r="BP27" s="148">
        <f t="shared" si="28"/>
        <v>0.970873786407767</v>
      </c>
      <c r="BQ27" s="148">
        <f t="shared" si="29"/>
        <v>0.94259590913375435</v>
      </c>
      <c r="BR27" s="148">
        <f t="shared" si="30"/>
        <v>0.91514165935315961</v>
      </c>
      <c r="BS27" s="148">
        <f t="shared" si="31"/>
        <v>0.888487047915689</v>
      </c>
      <c r="BT27" s="148">
        <f t="shared" si="32"/>
        <v>0.86260878438416411</v>
      </c>
      <c r="BU27" s="148">
        <f t="shared" si="33"/>
        <v>0.83748425668365445</v>
      </c>
      <c r="BV27" s="148">
        <f t="shared" si="34"/>
        <v>0.81309151134335378</v>
      </c>
      <c r="BW27" s="148">
        <f t="shared" si="35"/>
        <v>0.78940923431393573</v>
      </c>
      <c r="BX27" s="148">
        <f t="shared" si="36"/>
        <v>0.76641673234362695</v>
      </c>
      <c r="BY27" s="148">
        <f t="shared" si="37"/>
        <v>0.74409391489672516</v>
      </c>
      <c r="BZ27" s="148">
        <f t="shared" si="38"/>
        <v>0.72242127659876232</v>
      </c>
      <c r="CA27" s="148">
        <f t="shared" si="39"/>
        <v>0.70137988019297326</v>
      </c>
      <c r="CB27" s="148">
        <f t="shared" si="40"/>
        <v>0.68095133999317792</v>
      </c>
      <c r="CC27" s="148">
        <f t="shared" si="41"/>
        <v>0.66111780581861923</v>
      </c>
      <c r="CD27" s="148">
        <f t="shared" si="42"/>
        <v>0.64186194739671765</v>
      </c>
      <c r="CE27" s="148">
        <f t="shared" si="43"/>
        <v>0.62316693922011435</v>
      </c>
      <c r="CF27" s="148">
        <f t="shared" si="44"/>
        <v>0.60501644584477121</v>
      </c>
      <c r="CG27" s="148">
        <f t="shared" si="45"/>
        <v>0.5873946076162827</v>
      </c>
      <c r="CH27" s="148">
        <f t="shared" si="46"/>
        <v>0.57028602681192497</v>
      </c>
      <c r="CI27" s="148">
        <f t="shared" si="47"/>
        <v>0.55367575418633497</v>
      </c>
      <c r="CJ27" s="148">
        <f t="shared" si="48"/>
        <v>0.5375492759090631</v>
      </c>
      <c r="CK27" s="148">
        <f t="shared" si="49"/>
        <v>0.52189250088258554</v>
      </c>
      <c r="CL27" s="148">
        <f t="shared" si="50"/>
        <v>0.50669174842969467</v>
      </c>
      <c r="CM27" s="148">
        <f t="shared" si="51"/>
        <v>0.49193373633950943</v>
      </c>
      <c r="CN27" s="148">
        <f t="shared" si="52"/>
        <v>0.47760556926165965</v>
      </c>
      <c r="CO27" s="148">
        <f t="shared" si="53"/>
        <v>0.46369472743850448</v>
      </c>
      <c r="CP27" s="148">
        <f t="shared" si="54"/>
        <v>0.45018905576553836</v>
      </c>
      <c r="CQ27" s="148">
        <f t="shared" si="55"/>
        <v>0.4370767531704256</v>
      </c>
      <c r="CR27" s="148">
        <f t="shared" si="56"/>
        <v>0.42434636230138412</v>
      </c>
      <c r="CS27" s="148">
        <f t="shared" si="57"/>
        <v>0.41198675951590691</v>
      </c>
      <c r="CT27" s="58">
        <f t="shared" si="58"/>
        <v>0</v>
      </c>
      <c r="CU27" s="58" t="e">
        <f t="shared" si="59"/>
        <v>#DIV/0!</v>
      </c>
      <c r="CV27" s="58" t="e">
        <f t="shared" si="60"/>
        <v>#DIV/0!</v>
      </c>
      <c r="CW27" s="58" t="e">
        <f t="shared" si="61"/>
        <v>#DIV/0!</v>
      </c>
      <c r="CX27" s="58" t="e">
        <f t="shared" si="62"/>
        <v>#DIV/0!</v>
      </c>
      <c r="CY27" s="58" t="e">
        <f t="shared" si="63"/>
        <v>#DIV/0!</v>
      </c>
      <c r="CZ27" s="58" t="e">
        <f t="shared" si="64"/>
        <v>#DIV/0!</v>
      </c>
      <c r="DA27" s="58" t="e">
        <f t="shared" si="65"/>
        <v>#DIV/0!</v>
      </c>
      <c r="DB27" s="58" t="e">
        <f t="shared" si="66"/>
        <v>#DIV/0!</v>
      </c>
      <c r="DC27" s="58" t="e">
        <f t="shared" si="67"/>
        <v>#DIV/0!</v>
      </c>
      <c r="DD27" s="58" t="e">
        <f t="shared" si="68"/>
        <v>#DIV/0!</v>
      </c>
      <c r="DE27" s="58" t="e">
        <f t="shared" si="69"/>
        <v>#DIV/0!</v>
      </c>
      <c r="DF27" s="58" t="e">
        <f t="shared" si="70"/>
        <v>#DIV/0!</v>
      </c>
      <c r="DG27" s="58" t="e">
        <f t="shared" si="71"/>
        <v>#DIV/0!</v>
      </c>
      <c r="DH27" s="58" t="e">
        <f t="shared" si="72"/>
        <v>#DIV/0!</v>
      </c>
      <c r="DI27" s="58" t="e">
        <f t="shared" si="73"/>
        <v>#DIV/0!</v>
      </c>
      <c r="DJ27" s="58" t="e">
        <f t="shared" si="74"/>
        <v>#DIV/0!</v>
      </c>
      <c r="DK27" s="58" t="e">
        <f t="shared" si="75"/>
        <v>#DIV/0!</v>
      </c>
      <c r="DL27" s="58" t="e">
        <f t="shared" si="76"/>
        <v>#DIV/0!</v>
      </c>
      <c r="DM27" s="58" t="e">
        <f t="shared" si="77"/>
        <v>#DIV/0!</v>
      </c>
      <c r="DN27" s="58" t="e">
        <f t="shared" si="78"/>
        <v>#DIV/0!</v>
      </c>
      <c r="DO27" s="58" t="e">
        <f t="shared" si="79"/>
        <v>#DIV/0!</v>
      </c>
      <c r="DP27" s="58" t="e">
        <f t="shared" si="80"/>
        <v>#DIV/0!</v>
      </c>
      <c r="DQ27" s="58" t="e">
        <f t="shared" si="81"/>
        <v>#DIV/0!</v>
      </c>
      <c r="DR27" s="58" t="e">
        <f t="shared" si="82"/>
        <v>#DIV/0!</v>
      </c>
      <c r="DS27" s="58" t="e">
        <f t="shared" si="83"/>
        <v>#DIV/0!</v>
      </c>
      <c r="DT27" s="58" t="e">
        <f t="shared" si="84"/>
        <v>#DIV/0!</v>
      </c>
      <c r="DU27" s="58" t="e">
        <f t="shared" si="85"/>
        <v>#DIV/0!</v>
      </c>
      <c r="DV27" s="58" t="e">
        <f t="shared" si="86"/>
        <v>#DIV/0!</v>
      </c>
      <c r="DW27" s="58" t="e">
        <f t="shared" si="87"/>
        <v>#DIV/0!</v>
      </c>
      <c r="DX27" s="58" t="e">
        <f t="shared" si="88"/>
        <v>#DIV/0!</v>
      </c>
      <c r="DY27" s="58">
        <f t="shared" si="89"/>
        <v>0</v>
      </c>
      <c r="DZ27" s="58" t="e">
        <f t="shared" si="3"/>
        <v>#DIV/0!</v>
      </c>
      <c r="EA27" s="58" t="e">
        <f t="shared" si="4"/>
        <v>#DIV/0!</v>
      </c>
      <c r="EB27" s="58" t="e">
        <f t="shared" si="90"/>
        <v>#DIV/0!</v>
      </c>
      <c r="EC27" s="58" t="e">
        <f t="shared" si="91"/>
        <v>#DIV/0!</v>
      </c>
      <c r="ED27" s="58" t="e">
        <f t="shared" si="92"/>
        <v>#DIV/0!</v>
      </c>
      <c r="EE27" s="58" t="e">
        <f t="shared" si="93"/>
        <v>#DIV/0!</v>
      </c>
      <c r="EF27" s="58" t="e">
        <f t="shared" si="94"/>
        <v>#DIV/0!</v>
      </c>
      <c r="EG27" s="58" t="e">
        <f t="shared" si="95"/>
        <v>#DIV/0!</v>
      </c>
      <c r="EH27" s="58" t="e">
        <f t="shared" si="96"/>
        <v>#DIV/0!</v>
      </c>
      <c r="EI27" s="58" t="e">
        <f t="shared" si="97"/>
        <v>#DIV/0!</v>
      </c>
      <c r="EJ27" s="58" t="e">
        <f t="shared" si="98"/>
        <v>#DIV/0!</v>
      </c>
      <c r="EK27" s="58" t="e">
        <f t="shared" si="99"/>
        <v>#DIV/0!</v>
      </c>
      <c r="EL27" s="58" t="e">
        <f t="shared" si="100"/>
        <v>#DIV/0!</v>
      </c>
      <c r="EM27" s="58" t="e">
        <f t="shared" si="101"/>
        <v>#DIV/0!</v>
      </c>
      <c r="EN27" s="58" t="e">
        <f t="shared" si="102"/>
        <v>#DIV/0!</v>
      </c>
      <c r="EO27" s="58" t="e">
        <f t="shared" si="103"/>
        <v>#DIV/0!</v>
      </c>
      <c r="EP27" s="58" t="e">
        <f t="shared" si="104"/>
        <v>#DIV/0!</v>
      </c>
      <c r="EQ27" s="58" t="e">
        <f t="shared" si="105"/>
        <v>#DIV/0!</v>
      </c>
      <c r="ER27" s="58" t="e">
        <f t="shared" si="106"/>
        <v>#DIV/0!</v>
      </c>
      <c r="ES27" s="58" t="e">
        <f t="shared" si="107"/>
        <v>#DIV/0!</v>
      </c>
      <c r="ET27" s="58" t="e">
        <f t="shared" si="108"/>
        <v>#DIV/0!</v>
      </c>
      <c r="EU27" s="58" t="e">
        <f t="shared" si="109"/>
        <v>#DIV/0!</v>
      </c>
      <c r="EV27" s="58" t="e">
        <f t="shared" si="110"/>
        <v>#DIV/0!</v>
      </c>
      <c r="EW27" s="58" t="e">
        <f t="shared" si="111"/>
        <v>#DIV/0!</v>
      </c>
      <c r="EX27" s="58" t="e">
        <f t="shared" si="112"/>
        <v>#DIV/0!</v>
      </c>
      <c r="EY27" s="58" t="e">
        <f t="shared" si="113"/>
        <v>#DIV/0!</v>
      </c>
      <c r="EZ27" s="58" t="e">
        <f t="shared" si="114"/>
        <v>#DIV/0!</v>
      </c>
      <c r="FA27" s="58" t="e">
        <f t="shared" si="115"/>
        <v>#DIV/0!</v>
      </c>
      <c r="FB27" s="58" t="e">
        <f t="shared" si="116"/>
        <v>#DIV/0!</v>
      </c>
      <c r="FC27" s="149" t="e">
        <f t="shared" si="117"/>
        <v>#DIV/0!</v>
      </c>
    </row>
    <row r="28" spans="1:159" s="40" customFormat="1" ht="14.25" x14ac:dyDescent="0.2">
      <c r="A28" s="90">
        <v>28</v>
      </c>
      <c r="B28" s="150"/>
      <c r="C28" s="151"/>
      <c r="D28" s="151"/>
      <c r="E28" s="151"/>
      <c r="F28" s="151"/>
      <c r="G28" s="151"/>
      <c r="H28" s="151"/>
      <c r="I28" s="151"/>
      <c r="J28" s="151"/>
      <c r="K28" s="152"/>
      <c r="L28" s="127" t="e">
        <f t="shared" si="6"/>
        <v>#DIV/0!</v>
      </c>
      <c r="M28" s="127" t="e">
        <f t="shared" si="7"/>
        <v>#DIV/0!</v>
      </c>
      <c r="N28" s="127">
        <f t="shared" si="8"/>
        <v>0</v>
      </c>
      <c r="O28" s="127" t="e">
        <f t="shared" si="9"/>
        <v>#DIV/0!</v>
      </c>
      <c r="P28" s="66" t="e">
        <f t="shared" si="10"/>
        <v>#DIV/0!</v>
      </c>
      <c r="R28" s="105" t="e">
        <f t="shared" si="11"/>
        <v>#DIV/0!</v>
      </c>
      <c r="S28" s="142">
        <f t="shared" si="12"/>
        <v>0</v>
      </c>
      <c r="T28" s="142" t="e">
        <f t="shared" si="13"/>
        <v>#DIV/0!</v>
      </c>
      <c r="U28" s="143">
        <v>1.31E-6</v>
      </c>
      <c r="V28" s="143" t="e">
        <f t="shared" si="14"/>
        <v>#DIV/0!</v>
      </c>
      <c r="W28" s="144">
        <v>0.4</v>
      </c>
      <c r="X28" s="143" t="e">
        <f t="shared" si="15"/>
        <v>#DIV/0!</v>
      </c>
      <c r="Y28" s="145">
        <v>2.5000000000000001E-2</v>
      </c>
      <c r="Z28" s="145" t="e">
        <f t="shared" si="16"/>
        <v>#DIV/0!</v>
      </c>
      <c r="AA28" s="145" t="e">
        <f t="shared" si="17"/>
        <v>#DIV/0!</v>
      </c>
      <c r="AB28" s="145" t="e">
        <f t="shared" si="18"/>
        <v>#DIV/0!</v>
      </c>
      <c r="AC28" s="145" t="e">
        <f t="shared" si="19"/>
        <v>#DIV/0!</v>
      </c>
      <c r="AD28" s="145" t="e">
        <f t="shared" si="20"/>
        <v>#DIV/0!</v>
      </c>
      <c r="AE28" s="146" t="e">
        <f t="shared" si="21"/>
        <v>#DIV/0!</v>
      </c>
      <c r="AF28" s="144" t="e">
        <f t="shared" si="22"/>
        <v>#DIV/0!</v>
      </c>
      <c r="AG28" s="144" t="e">
        <f t="shared" si="23"/>
        <v>#DIV/0!</v>
      </c>
      <c r="AI28" s="101">
        <v>0</v>
      </c>
      <c r="AJ28" s="101">
        <v>1</v>
      </c>
      <c r="AK28" s="101">
        <v>2</v>
      </c>
      <c r="AL28" s="101">
        <v>3</v>
      </c>
      <c r="AM28" s="101">
        <v>4</v>
      </c>
      <c r="AN28" s="101">
        <v>5</v>
      </c>
      <c r="AO28" s="101">
        <v>6</v>
      </c>
      <c r="AP28" s="101">
        <v>7</v>
      </c>
      <c r="AQ28" s="101">
        <v>8</v>
      </c>
      <c r="AR28" s="101">
        <v>9</v>
      </c>
      <c r="AS28" s="101">
        <v>10</v>
      </c>
      <c r="AT28" s="101">
        <v>11</v>
      </c>
      <c r="AU28" s="101">
        <v>12</v>
      </c>
      <c r="AV28" s="101">
        <v>13</v>
      </c>
      <c r="AW28" s="101">
        <v>14</v>
      </c>
      <c r="AX28" s="101">
        <v>15</v>
      </c>
      <c r="AY28" s="101">
        <v>16</v>
      </c>
      <c r="AZ28" s="101">
        <v>17</v>
      </c>
      <c r="BA28" s="101">
        <v>18</v>
      </c>
      <c r="BB28" s="101">
        <v>19</v>
      </c>
      <c r="BC28" s="101">
        <v>20</v>
      </c>
      <c r="BD28" s="101">
        <v>21</v>
      </c>
      <c r="BE28" s="101">
        <v>22</v>
      </c>
      <c r="BF28" s="101">
        <v>23</v>
      </c>
      <c r="BG28" s="101">
        <v>24</v>
      </c>
      <c r="BH28" s="101">
        <v>25</v>
      </c>
      <c r="BI28" s="101">
        <v>26</v>
      </c>
      <c r="BJ28" s="101">
        <v>27</v>
      </c>
      <c r="BK28" s="101">
        <v>28</v>
      </c>
      <c r="BL28" s="101">
        <v>29</v>
      </c>
      <c r="BM28" s="101">
        <v>30</v>
      </c>
      <c r="BN28" s="147">
        <v>0.03</v>
      </c>
      <c r="BO28" s="148">
        <f t="shared" si="27"/>
        <v>1</v>
      </c>
      <c r="BP28" s="148">
        <f t="shared" si="28"/>
        <v>0.970873786407767</v>
      </c>
      <c r="BQ28" s="148">
        <f t="shared" si="29"/>
        <v>0.94259590913375435</v>
      </c>
      <c r="BR28" s="148">
        <f t="shared" si="30"/>
        <v>0.91514165935315961</v>
      </c>
      <c r="BS28" s="148">
        <f t="shared" si="31"/>
        <v>0.888487047915689</v>
      </c>
      <c r="BT28" s="148">
        <f t="shared" si="32"/>
        <v>0.86260878438416411</v>
      </c>
      <c r="BU28" s="148">
        <f t="shared" si="33"/>
        <v>0.83748425668365445</v>
      </c>
      <c r="BV28" s="148">
        <f t="shared" si="34"/>
        <v>0.81309151134335378</v>
      </c>
      <c r="BW28" s="148">
        <f t="shared" si="35"/>
        <v>0.78940923431393573</v>
      </c>
      <c r="BX28" s="148">
        <f t="shared" si="36"/>
        <v>0.76641673234362695</v>
      </c>
      <c r="BY28" s="148">
        <f t="shared" si="37"/>
        <v>0.74409391489672516</v>
      </c>
      <c r="BZ28" s="148">
        <f t="shared" si="38"/>
        <v>0.72242127659876232</v>
      </c>
      <c r="CA28" s="148">
        <f t="shared" si="39"/>
        <v>0.70137988019297326</v>
      </c>
      <c r="CB28" s="148">
        <f t="shared" si="40"/>
        <v>0.68095133999317792</v>
      </c>
      <c r="CC28" s="148">
        <f t="shared" si="41"/>
        <v>0.66111780581861923</v>
      </c>
      <c r="CD28" s="148">
        <f t="shared" si="42"/>
        <v>0.64186194739671765</v>
      </c>
      <c r="CE28" s="148">
        <f t="shared" si="43"/>
        <v>0.62316693922011435</v>
      </c>
      <c r="CF28" s="148">
        <f t="shared" si="44"/>
        <v>0.60501644584477121</v>
      </c>
      <c r="CG28" s="148">
        <f t="shared" si="45"/>
        <v>0.5873946076162827</v>
      </c>
      <c r="CH28" s="148">
        <f t="shared" si="46"/>
        <v>0.57028602681192497</v>
      </c>
      <c r="CI28" s="148">
        <f t="shared" si="47"/>
        <v>0.55367575418633497</v>
      </c>
      <c r="CJ28" s="148">
        <f t="shared" si="48"/>
        <v>0.5375492759090631</v>
      </c>
      <c r="CK28" s="148">
        <f t="shared" si="49"/>
        <v>0.52189250088258554</v>
      </c>
      <c r="CL28" s="148">
        <f t="shared" si="50"/>
        <v>0.50669174842969467</v>
      </c>
      <c r="CM28" s="148">
        <f t="shared" si="51"/>
        <v>0.49193373633950943</v>
      </c>
      <c r="CN28" s="148">
        <f t="shared" si="52"/>
        <v>0.47760556926165965</v>
      </c>
      <c r="CO28" s="148">
        <f t="shared" si="53"/>
        <v>0.46369472743850448</v>
      </c>
      <c r="CP28" s="148">
        <f t="shared" si="54"/>
        <v>0.45018905576553836</v>
      </c>
      <c r="CQ28" s="148">
        <f t="shared" si="55"/>
        <v>0.4370767531704256</v>
      </c>
      <c r="CR28" s="148">
        <f t="shared" si="56"/>
        <v>0.42434636230138412</v>
      </c>
      <c r="CS28" s="148">
        <f t="shared" si="57"/>
        <v>0.41198675951590691</v>
      </c>
      <c r="CT28" s="58">
        <f t="shared" si="58"/>
        <v>0</v>
      </c>
      <c r="CU28" s="58" t="e">
        <f t="shared" si="59"/>
        <v>#DIV/0!</v>
      </c>
      <c r="CV28" s="58" t="e">
        <f t="shared" si="60"/>
        <v>#DIV/0!</v>
      </c>
      <c r="CW28" s="58" t="e">
        <f t="shared" si="61"/>
        <v>#DIV/0!</v>
      </c>
      <c r="CX28" s="58" t="e">
        <f t="shared" si="62"/>
        <v>#DIV/0!</v>
      </c>
      <c r="CY28" s="58" t="e">
        <f t="shared" si="63"/>
        <v>#DIV/0!</v>
      </c>
      <c r="CZ28" s="58" t="e">
        <f t="shared" si="64"/>
        <v>#DIV/0!</v>
      </c>
      <c r="DA28" s="58" t="e">
        <f t="shared" si="65"/>
        <v>#DIV/0!</v>
      </c>
      <c r="DB28" s="58" t="e">
        <f t="shared" si="66"/>
        <v>#DIV/0!</v>
      </c>
      <c r="DC28" s="58" t="e">
        <f t="shared" si="67"/>
        <v>#DIV/0!</v>
      </c>
      <c r="DD28" s="58" t="e">
        <f t="shared" si="68"/>
        <v>#DIV/0!</v>
      </c>
      <c r="DE28" s="58" t="e">
        <f t="shared" si="69"/>
        <v>#DIV/0!</v>
      </c>
      <c r="DF28" s="58" t="e">
        <f t="shared" si="70"/>
        <v>#DIV/0!</v>
      </c>
      <c r="DG28" s="58" t="e">
        <f t="shared" si="71"/>
        <v>#DIV/0!</v>
      </c>
      <c r="DH28" s="58" t="e">
        <f t="shared" si="72"/>
        <v>#DIV/0!</v>
      </c>
      <c r="DI28" s="58" t="e">
        <f t="shared" si="73"/>
        <v>#DIV/0!</v>
      </c>
      <c r="DJ28" s="58" t="e">
        <f t="shared" si="74"/>
        <v>#DIV/0!</v>
      </c>
      <c r="DK28" s="58" t="e">
        <f t="shared" si="75"/>
        <v>#DIV/0!</v>
      </c>
      <c r="DL28" s="58" t="e">
        <f t="shared" si="76"/>
        <v>#DIV/0!</v>
      </c>
      <c r="DM28" s="58" t="e">
        <f t="shared" si="77"/>
        <v>#DIV/0!</v>
      </c>
      <c r="DN28" s="58" t="e">
        <f t="shared" si="78"/>
        <v>#DIV/0!</v>
      </c>
      <c r="DO28" s="58" t="e">
        <f t="shared" si="79"/>
        <v>#DIV/0!</v>
      </c>
      <c r="DP28" s="58" t="e">
        <f t="shared" si="80"/>
        <v>#DIV/0!</v>
      </c>
      <c r="DQ28" s="58" t="e">
        <f t="shared" si="81"/>
        <v>#DIV/0!</v>
      </c>
      <c r="DR28" s="58" t="e">
        <f t="shared" si="82"/>
        <v>#DIV/0!</v>
      </c>
      <c r="DS28" s="58" t="e">
        <f t="shared" si="83"/>
        <v>#DIV/0!</v>
      </c>
      <c r="DT28" s="58" t="e">
        <f t="shared" si="84"/>
        <v>#DIV/0!</v>
      </c>
      <c r="DU28" s="58" t="e">
        <f t="shared" si="85"/>
        <v>#DIV/0!</v>
      </c>
      <c r="DV28" s="58" t="e">
        <f t="shared" si="86"/>
        <v>#DIV/0!</v>
      </c>
      <c r="DW28" s="58" t="e">
        <f t="shared" si="87"/>
        <v>#DIV/0!</v>
      </c>
      <c r="DX28" s="58" t="e">
        <f t="shared" si="88"/>
        <v>#DIV/0!</v>
      </c>
      <c r="DY28" s="58">
        <f t="shared" si="89"/>
        <v>0</v>
      </c>
      <c r="DZ28" s="58" t="e">
        <f t="shared" si="3"/>
        <v>#DIV/0!</v>
      </c>
      <c r="EA28" s="58" t="e">
        <f t="shared" si="4"/>
        <v>#DIV/0!</v>
      </c>
      <c r="EB28" s="58" t="e">
        <f t="shared" si="90"/>
        <v>#DIV/0!</v>
      </c>
      <c r="EC28" s="58" t="e">
        <f t="shared" si="91"/>
        <v>#DIV/0!</v>
      </c>
      <c r="ED28" s="58" t="e">
        <f t="shared" si="92"/>
        <v>#DIV/0!</v>
      </c>
      <c r="EE28" s="58" t="e">
        <f t="shared" si="93"/>
        <v>#DIV/0!</v>
      </c>
      <c r="EF28" s="58" t="e">
        <f t="shared" si="94"/>
        <v>#DIV/0!</v>
      </c>
      <c r="EG28" s="58" t="e">
        <f t="shared" si="95"/>
        <v>#DIV/0!</v>
      </c>
      <c r="EH28" s="58" t="e">
        <f t="shared" si="96"/>
        <v>#DIV/0!</v>
      </c>
      <c r="EI28" s="58" t="e">
        <f t="shared" si="97"/>
        <v>#DIV/0!</v>
      </c>
      <c r="EJ28" s="58" t="e">
        <f t="shared" si="98"/>
        <v>#DIV/0!</v>
      </c>
      <c r="EK28" s="58" t="e">
        <f t="shared" si="99"/>
        <v>#DIV/0!</v>
      </c>
      <c r="EL28" s="58" t="e">
        <f t="shared" si="100"/>
        <v>#DIV/0!</v>
      </c>
      <c r="EM28" s="58" t="e">
        <f t="shared" si="101"/>
        <v>#DIV/0!</v>
      </c>
      <c r="EN28" s="58" t="e">
        <f t="shared" si="102"/>
        <v>#DIV/0!</v>
      </c>
      <c r="EO28" s="58" t="e">
        <f t="shared" si="103"/>
        <v>#DIV/0!</v>
      </c>
      <c r="EP28" s="58" t="e">
        <f t="shared" si="104"/>
        <v>#DIV/0!</v>
      </c>
      <c r="EQ28" s="58" t="e">
        <f t="shared" si="105"/>
        <v>#DIV/0!</v>
      </c>
      <c r="ER28" s="58" t="e">
        <f t="shared" si="106"/>
        <v>#DIV/0!</v>
      </c>
      <c r="ES28" s="58" t="e">
        <f t="shared" si="107"/>
        <v>#DIV/0!</v>
      </c>
      <c r="ET28" s="58" t="e">
        <f t="shared" si="108"/>
        <v>#DIV/0!</v>
      </c>
      <c r="EU28" s="58" t="e">
        <f t="shared" si="109"/>
        <v>#DIV/0!</v>
      </c>
      <c r="EV28" s="58" t="e">
        <f t="shared" si="110"/>
        <v>#DIV/0!</v>
      </c>
      <c r="EW28" s="58" t="e">
        <f t="shared" si="111"/>
        <v>#DIV/0!</v>
      </c>
      <c r="EX28" s="58" t="e">
        <f t="shared" si="112"/>
        <v>#DIV/0!</v>
      </c>
      <c r="EY28" s="58" t="e">
        <f t="shared" si="113"/>
        <v>#DIV/0!</v>
      </c>
      <c r="EZ28" s="58" t="e">
        <f t="shared" si="114"/>
        <v>#DIV/0!</v>
      </c>
      <c r="FA28" s="58" t="e">
        <f t="shared" si="115"/>
        <v>#DIV/0!</v>
      </c>
      <c r="FB28" s="58" t="e">
        <f t="shared" si="116"/>
        <v>#DIV/0!</v>
      </c>
      <c r="FC28" s="149" t="e">
        <f t="shared" si="117"/>
        <v>#DIV/0!</v>
      </c>
    </row>
    <row r="29" spans="1:159" s="40" customFormat="1" ht="14.25" x14ac:dyDescent="0.2">
      <c r="A29" s="90">
        <v>29</v>
      </c>
      <c r="B29" s="150"/>
      <c r="C29" s="151"/>
      <c r="D29" s="151"/>
      <c r="E29" s="151"/>
      <c r="F29" s="151"/>
      <c r="G29" s="151"/>
      <c r="H29" s="151"/>
      <c r="I29" s="151"/>
      <c r="J29" s="151"/>
      <c r="K29" s="152"/>
      <c r="L29" s="127" t="e">
        <f t="shared" si="6"/>
        <v>#DIV/0!</v>
      </c>
      <c r="M29" s="127" t="e">
        <f t="shared" si="7"/>
        <v>#DIV/0!</v>
      </c>
      <c r="N29" s="127">
        <f t="shared" si="8"/>
        <v>0</v>
      </c>
      <c r="O29" s="127" t="e">
        <f t="shared" si="9"/>
        <v>#DIV/0!</v>
      </c>
      <c r="P29" s="66" t="e">
        <f t="shared" si="10"/>
        <v>#DIV/0!</v>
      </c>
      <c r="R29" s="105" t="e">
        <f t="shared" si="11"/>
        <v>#DIV/0!</v>
      </c>
      <c r="S29" s="142">
        <f t="shared" si="12"/>
        <v>0</v>
      </c>
      <c r="T29" s="142" t="e">
        <f t="shared" si="13"/>
        <v>#DIV/0!</v>
      </c>
      <c r="U29" s="143">
        <v>1.31E-6</v>
      </c>
      <c r="V29" s="143" t="e">
        <f t="shared" si="14"/>
        <v>#DIV/0!</v>
      </c>
      <c r="W29" s="144">
        <v>0.4</v>
      </c>
      <c r="X29" s="143" t="e">
        <f t="shared" si="15"/>
        <v>#DIV/0!</v>
      </c>
      <c r="Y29" s="145">
        <v>2.5000000000000001E-2</v>
      </c>
      <c r="Z29" s="145" t="e">
        <f t="shared" si="16"/>
        <v>#DIV/0!</v>
      </c>
      <c r="AA29" s="145" t="e">
        <f t="shared" si="17"/>
        <v>#DIV/0!</v>
      </c>
      <c r="AB29" s="145" t="e">
        <f t="shared" si="18"/>
        <v>#DIV/0!</v>
      </c>
      <c r="AC29" s="145" t="e">
        <f t="shared" si="19"/>
        <v>#DIV/0!</v>
      </c>
      <c r="AD29" s="145" t="e">
        <f t="shared" si="20"/>
        <v>#DIV/0!</v>
      </c>
      <c r="AE29" s="146" t="e">
        <f t="shared" si="21"/>
        <v>#DIV/0!</v>
      </c>
      <c r="AF29" s="144" t="e">
        <f t="shared" si="22"/>
        <v>#DIV/0!</v>
      </c>
      <c r="AG29" s="144" t="e">
        <f t="shared" si="23"/>
        <v>#DIV/0!</v>
      </c>
      <c r="AI29" s="101">
        <v>0</v>
      </c>
      <c r="AJ29" s="101">
        <v>1</v>
      </c>
      <c r="AK29" s="101">
        <v>2</v>
      </c>
      <c r="AL29" s="101">
        <v>3</v>
      </c>
      <c r="AM29" s="101">
        <v>4</v>
      </c>
      <c r="AN29" s="101">
        <v>5</v>
      </c>
      <c r="AO29" s="101">
        <v>6</v>
      </c>
      <c r="AP29" s="101">
        <v>7</v>
      </c>
      <c r="AQ29" s="101">
        <v>8</v>
      </c>
      <c r="AR29" s="101">
        <v>9</v>
      </c>
      <c r="AS29" s="101">
        <v>10</v>
      </c>
      <c r="AT29" s="101">
        <v>11</v>
      </c>
      <c r="AU29" s="101">
        <v>12</v>
      </c>
      <c r="AV29" s="101">
        <v>13</v>
      </c>
      <c r="AW29" s="101">
        <v>14</v>
      </c>
      <c r="AX29" s="101">
        <v>15</v>
      </c>
      <c r="AY29" s="101">
        <v>16</v>
      </c>
      <c r="AZ29" s="101">
        <v>17</v>
      </c>
      <c r="BA29" s="101">
        <v>18</v>
      </c>
      <c r="BB29" s="101">
        <v>19</v>
      </c>
      <c r="BC29" s="101">
        <v>20</v>
      </c>
      <c r="BD29" s="101">
        <v>21</v>
      </c>
      <c r="BE29" s="101">
        <v>22</v>
      </c>
      <c r="BF29" s="101">
        <v>23</v>
      </c>
      <c r="BG29" s="101">
        <v>24</v>
      </c>
      <c r="BH29" s="101">
        <v>25</v>
      </c>
      <c r="BI29" s="101">
        <v>26</v>
      </c>
      <c r="BJ29" s="101">
        <v>27</v>
      </c>
      <c r="BK29" s="101">
        <v>28</v>
      </c>
      <c r="BL29" s="101">
        <v>29</v>
      </c>
      <c r="BM29" s="101">
        <v>30</v>
      </c>
      <c r="BN29" s="147">
        <v>0.03</v>
      </c>
      <c r="BO29" s="148">
        <f t="shared" si="27"/>
        <v>1</v>
      </c>
      <c r="BP29" s="148">
        <f t="shared" si="28"/>
        <v>0.970873786407767</v>
      </c>
      <c r="BQ29" s="148">
        <f t="shared" si="29"/>
        <v>0.94259590913375435</v>
      </c>
      <c r="BR29" s="148">
        <f t="shared" si="30"/>
        <v>0.91514165935315961</v>
      </c>
      <c r="BS29" s="148">
        <f t="shared" si="31"/>
        <v>0.888487047915689</v>
      </c>
      <c r="BT29" s="148">
        <f t="shared" si="32"/>
        <v>0.86260878438416411</v>
      </c>
      <c r="BU29" s="148">
        <f t="shared" si="33"/>
        <v>0.83748425668365445</v>
      </c>
      <c r="BV29" s="148">
        <f t="shared" si="34"/>
        <v>0.81309151134335378</v>
      </c>
      <c r="BW29" s="148">
        <f t="shared" si="35"/>
        <v>0.78940923431393573</v>
      </c>
      <c r="BX29" s="148">
        <f t="shared" si="36"/>
        <v>0.76641673234362695</v>
      </c>
      <c r="BY29" s="148">
        <f t="shared" si="37"/>
        <v>0.74409391489672516</v>
      </c>
      <c r="BZ29" s="148">
        <f t="shared" si="38"/>
        <v>0.72242127659876232</v>
      </c>
      <c r="CA29" s="148">
        <f t="shared" si="39"/>
        <v>0.70137988019297326</v>
      </c>
      <c r="CB29" s="148">
        <f t="shared" si="40"/>
        <v>0.68095133999317792</v>
      </c>
      <c r="CC29" s="148">
        <f t="shared" si="41"/>
        <v>0.66111780581861923</v>
      </c>
      <c r="CD29" s="148">
        <f t="shared" si="42"/>
        <v>0.64186194739671765</v>
      </c>
      <c r="CE29" s="148">
        <f t="shared" si="43"/>
        <v>0.62316693922011435</v>
      </c>
      <c r="CF29" s="148">
        <f t="shared" si="44"/>
        <v>0.60501644584477121</v>
      </c>
      <c r="CG29" s="148">
        <f t="shared" si="45"/>
        <v>0.5873946076162827</v>
      </c>
      <c r="CH29" s="148">
        <f t="shared" si="46"/>
        <v>0.57028602681192497</v>
      </c>
      <c r="CI29" s="148">
        <f t="shared" si="47"/>
        <v>0.55367575418633497</v>
      </c>
      <c r="CJ29" s="148">
        <f t="shared" si="48"/>
        <v>0.5375492759090631</v>
      </c>
      <c r="CK29" s="148">
        <f t="shared" si="49"/>
        <v>0.52189250088258554</v>
      </c>
      <c r="CL29" s="148">
        <f t="shared" si="50"/>
        <v>0.50669174842969467</v>
      </c>
      <c r="CM29" s="148">
        <f t="shared" si="51"/>
        <v>0.49193373633950943</v>
      </c>
      <c r="CN29" s="148">
        <f t="shared" si="52"/>
        <v>0.47760556926165965</v>
      </c>
      <c r="CO29" s="148">
        <f t="shared" si="53"/>
        <v>0.46369472743850448</v>
      </c>
      <c r="CP29" s="148">
        <f t="shared" si="54"/>
        <v>0.45018905576553836</v>
      </c>
      <c r="CQ29" s="148">
        <f t="shared" si="55"/>
        <v>0.4370767531704256</v>
      </c>
      <c r="CR29" s="148">
        <f t="shared" si="56"/>
        <v>0.42434636230138412</v>
      </c>
      <c r="CS29" s="148">
        <f t="shared" si="57"/>
        <v>0.41198675951590691</v>
      </c>
      <c r="CT29" s="58">
        <f t="shared" si="58"/>
        <v>0</v>
      </c>
      <c r="CU29" s="58" t="e">
        <f t="shared" si="59"/>
        <v>#DIV/0!</v>
      </c>
      <c r="CV29" s="58" t="e">
        <f t="shared" si="60"/>
        <v>#DIV/0!</v>
      </c>
      <c r="CW29" s="58" t="e">
        <f t="shared" si="61"/>
        <v>#DIV/0!</v>
      </c>
      <c r="CX29" s="58" t="e">
        <f t="shared" si="62"/>
        <v>#DIV/0!</v>
      </c>
      <c r="CY29" s="58" t="e">
        <f t="shared" si="63"/>
        <v>#DIV/0!</v>
      </c>
      <c r="CZ29" s="58" t="e">
        <f t="shared" si="64"/>
        <v>#DIV/0!</v>
      </c>
      <c r="DA29" s="58" t="e">
        <f t="shared" si="65"/>
        <v>#DIV/0!</v>
      </c>
      <c r="DB29" s="58" t="e">
        <f t="shared" si="66"/>
        <v>#DIV/0!</v>
      </c>
      <c r="DC29" s="58" t="e">
        <f t="shared" si="67"/>
        <v>#DIV/0!</v>
      </c>
      <c r="DD29" s="58" t="e">
        <f t="shared" si="68"/>
        <v>#DIV/0!</v>
      </c>
      <c r="DE29" s="58" t="e">
        <f t="shared" si="69"/>
        <v>#DIV/0!</v>
      </c>
      <c r="DF29" s="58" t="e">
        <f t="shared" si="70"/>
        <v>#DIV/0!</v>
      </c>
      <c r="DG29" s="58" t="e">
        <f t="shared" si="71"/>
        <v>#DIV/0!</v>
      </c>
      <c r="DH29" s="58" t="e">
        <f t="shared" si="72"/>
        <v>#DIV/0!</v>
      </c>
      <c r="DI29" s="58" t="e">
        <f t="shared" si="73"/>
        <v>#DIV/0!</v>
      </c>
      <c r="DJ29" s="58" t="e">
        <f t="shared" si="74"/>
        <v>#DIV/0!</v>
      </c>
      <c r="DK29" s="58" t="e">
        <f t="shared" si="75"/>
        <v>#DIV/0!</v>
      </c>
      <c r="DL29" s="58" t="e">
        <f t="shared" si="76"/>
        <v>#DIV/0!</v>
      </c>
      <c r="DM29" s="58" t="e">
        <f t="shared" si="77"/>
        <v>#DIV/0!</v>
      </c>
      <c r="DN29" s="58" t="e">
        <f t="shared" si="78"/>
        <v>#DIV/0!</v>
      </c>
      <c r="DO29" s="58" t="e">
        <f t="shared" si="79"/>
        <v>#DIV/0!</v>
      </c>
      <c r="DP29" s="58" t="e">
        <f t="shared" si="80"/>
        <v>#DIV/0!</v>
      </c>
      <c r="DQ29" s="58" t="e">
        <f t="shared" si="81"/>
        <v>#DIV/0!</v>
      </c>
      <c r="DR29" s="58" t="e">
        <f t="shared" si="82"/>
        <v>#DIV/0!</v>
      </c>
      <c r="DS29" s="58" t="e">
        <f t="shared" si="83"/>
        <v>#DIV/0!</v>
      </c>
      <c r="DT29" s="58" t="e">
        <f t="shared" si="84"/>
        <v>#DIV/0!</v>
      </c>
      <c r="DU29" s="58" t="e">
        <f t="shared" si="85"/>
        <v>#DIV/0!</v>
      </c>
      <c r="DV29" s="58" t="e">
        <f t="shared" si="86"/>
        <v>#DIV/0!</v>
      </c>
      <c r="DW29" s="58" t="e">
        <f t="shared" si="87"/>
        <v>#DIV/0!</v>
      </c>
      <c r="DX29" s="58" t="e">
        <f t="shared" si="88"/>
        <v>#DIV/0!</v>
      </c>
      <c r="DY29" s="58">
        <f t="shared" si="89"/>
        <v>0</v>
      </c>
      <c r="DZ29" s="58" t="e">
        <f t="shared" si="3"/>
        <v>#DIV/0!</v>
      </c>
      <c r="EA29" s="58" t="e">
        <f t="shared" si="4"/>
        <v>#DIV/0!</v>
      </c>
      <c r="EB29" s="58" t="e">
        <f t="shared" si="90"/>
        <v>#DIV/0!</v>
      </c>
      <c r="EC29" s="58" t="e">
        <f t="shared" si="91"/>
        <v>#DIV/0!</v>
      </c>
      <c r="ED29" s="58" t="e">
        <f t="shared" si="92"/>
        <v>#DIV/0!</v>
      </c>
      <c r="EE29" s="58" t="e">
        <f t="shared" si="93"/>
        <v>#DIV/0!</v>
      </c>
      <c r="EF29" s="58" t="e">
        <f t="shared" si="94"/>
        <v>#DIV/0!</v>
      </c>
      <c r="EG29" s="58" t="e">
        <f t="shared" si="95"/>
        <v>#DIV/0!</v>
      </c>
      <c r="EH29" s="58" t="e">
        <f t="shared" si="96"/>
        <v>#DIV/0!</v>
      </c>
      <c r="EI29" s="58" t="e">
        <f t="shared" si="97"/>
        <v>#DIV/0!</v>
      </c>
      <c r="EJ29" s="58" t="e">
        <f t="shared" si="98"/>
        <v>#DIV/0!</v>
      </c>
      <c r="EK29" s="58" t="e">
        <f t="shared" si="99"/>
        <v>#DIV/0!</v>
      </c>
      <c r="EL29" s="58" t="e">
        <f t="shared" si="100"/>
        <v>#DIV/0!</v>
      </c>
      <c r="EM29" s="58" t="e">
        <f t="shared" si="101"/>
        <v>#DIV/0!</v>
      </c>
      <c r="EN29" s="58" t="e">
        <f t="shared" si="102"/>
        <v>#DIV/0!</v>
      </c>
      <c r="EO29" s="58" t="e">
        <f t="shared" si="103"/>
        <v>#DIV/0!</v>
      </c>
      <c r="EP29" s="58" t="e">
        <f t="shared" si="104"/>
        <v>#DIV/0!</v>
      </c>
      <c r="EQ29" s="58" t="e">
        <f t="shared" si="105"/>
        <v>#DIV/0!</v>
      </c>
      <c r="ER29" s="58" t="e">
        <f t="shared" si="106"/>
        <v>#DIV/0!</v>
      </c>
      <c r="ES29" s="58" t="e">
        <f t="shared" si="107"/>
        <v>#DIV/0!</v>
      </c>
      <c r="ET29" s="58" t="e">
        <f t="shared" si="108"/>
        <v>#DIV/0!</v>
      </c>
      <c r="EU29" s="58" t="e">
        <f t="shared" si="109"/>
        <v>#DIV/0!</v>
      </c>
      <c r="EV29" s="58" t="e">
        <f t="shared" si="110"/>
        <v>#DIV/0!</v>
      </c>
      <c r="EW29" s="58" t="e">
        <f t="shared" si="111"/>
        <v>#DIV/0!</v>
      </c>
      <c r="EX29" s="58" t="e">
        <f t="shared" si="112"/>
        <v>#DIV/0!</v>
      </c>
      <c r="EY29" s="58" t="e">
        <f t="shared" si="113"/>
        <v>#DIV/0!</v>
      </c>
      <c r="EZ29" s="58" t="e">
        <f t="shared" si="114"/>
        <v>#DIV/0!</v>
      </c>
      <c r="FA29" s="58" t="e">
        <f t="shared" si="115"/>
        <v>#DIV/0!</v>
      </c>
      <c r="FB29" s="58" t="e">
        <f t="shared" si="116"/>
        <v>#DIV/0!</v>
      </c>
      <c r="FC29" s="149" t="e">
        <f t="shared" si="117"/>
        <v>#DIV/0!</v>
      </c>
    </row>
    <row r="30" spans="1:159" s="40" customFormat="1" ht="14.25" x14ac:dyDescent="0.2">
      <c r="A30" s="90">
        <v>30</v>
      </c>
      <c r="B30" s="150"/>
      <c r="C30" s="151"/>
      <c r="D30" s="151"/>
      <c r="E30" s="151"/>
      <c r="F30" s="151"/>
      <c r="G30" s="151"/>
      <c r="H30" s="151"/>
      <c r="I30" s="151"/>
      <c r="J30" s="151"/>
      <c r="K30" s="152"/>
      <c r="L30" s="127" t="e">
        <f t="shared" si="6"/>
        <v>#DIV/0!</v>
      </c>
      <c r="M30" s="127" t="e">
        <f t="shared" si="7"/>
        <v>#DIV/0!</v>
      </c>
      <c r="N30" s="127">
        <f t="shared" si="8"/>
        <v>0</v>
      </c>
      <c r="O30" s="127" t="e">
        <f t="shared" si="9"/>
        <v>#DIV/0!</v>
      </c>
      <c r="P30" s="66" t="e">
        <f t="shared" si="10"/>
        <v>#DIV/0!</v>
      </c>
      <c r="R30" s="105" t="e">
        <f t="shared" si="11"/>
        <v>#DIV/0!</v>
      </c>
      <c r="S30" s="142">
        <f t="shared" si="12"/>
        <v>0</v>
      </c>
      <c r="T30" s="142" t="e">
        <f t="shared" si="13"/>
        <v>#DIV/0!</v>
      </c>
      <c r="U30" s="143">
        <v>1.31E-6</v>
      </c>
      <c r="V30" s="143" t="e">
        <f t="shared" si="14"/>
        <v>#DIV/0!</v>
      </c>
      <c r="W30" s="144">
        <v>0.4</v>
      </c>
      <c r="X30" s="143" t="e">
        <f t="shared" si="15"/>
        <v>#DIV/0!</v>
      </c>
      <c r="Y30" s="145">
        <v>2.5000000000000001E-2</v>
      </c>
      <c r="Z30" s="145" t="e">
        <f t="shared" si="16"/>
        <v>#DIV/0!</v>
      </c>
      <c r="AA30" s="145" t="e">
        <f t="shared" si="17"/>
        <v>#DIV/0!</v>
      </c>
      <c r="AB30" s="145" t="e">
        <f t="shared" si="18"/>
        <v>#DIV/0!</v>
      </c>
      <c r="AC30" s="145" t="e">
        <f t="shared" si="19"/>
        <v>#DIV/0!</v>
      </c>
      <c r="AD30" s="145" t="e">
        <f t="shared" si="20"/>
        <v>#DIV/0!</v>
      </c>
      <c r="AE30" s="146" t="e">
        <f t="shared" si="21"/>
        <v>#DIV/0!</v>
      </c>
      <c r="AF30" s="144" t="e">
        <f t="shared" si="22"/>
        <v>#DIV/0!</v>
      </c>
      <c r="AG30" s="144" t="e">
        <f t="shared" si="23"/>
        <v>#DIV/0!</v>
      </c>
      <c r="AI30" s="101">
        <v>0</v>
      </c>
      <c r="AJ30" s="101">
        <v>1</v>
      </c>
      <c r="AK30" s="101">
        <v>2</v>
      </c>
      <c r="AL30" s="101">
        <v>3</v>
      </c>
      <c r="AM30" s="101">
        <v>4</v>
      </c>
      <c r="AN30" s="101">
        <v>5</v>
      </c>
      <c r="AO30" s="101">
        <v>6</v>
      </c>
      <c r="AP30" s="101">
        <v>7</v>
      </c>
      <c r="AQ30" s="101">
        <v>8</v>
      </c>
      <c r="AR30" s="101">
        <v>9</v>
      </c>
      <c r="AS30" s="101">
        <v>10</v>
      </c>
      <c r="AT30" s="101">
        <v>11</v>
      </c>
      <c r="AU30" s="101">
        <v>12</v>
      </c>
      <c r="AV30" s="101">
        <v>13</v>
      </c>
      <c r="AW30" s="101">
        <v>14</v>
      </c>
      <c r="AX30" s="101">
        <v>15</v>
      </c>
      <c r="AY30" s="101">
        <v>16</v>
      </c>
      <c r="AZ30" s="101">
        <v>17</v>
      </c>
      <c r="BA30" s="101">
        <v>18</v>
      </c>
      <c r="BB30" s="101">
        <v>19</v>
      </c>
      <c r="BC30" s="101">
        <v>20</v>
      </c>
      <c r="BD30" s="101">
        <v>21</v>
      </c>
      <c r="BE30" s="101">
        <v>22</v>
      </c>
      <c r="BF30" s="101">
        <v>23</v>
      </c>
      <c r="BG30" s="101">
        <v>24</v>
      </c>
      <c r="BH30" s="101">
        <v>25</v>
      </c>
      <c r="BI30" s="101">
        <v>26</v>
      </c>
      <c r="BJ30" s="101">
        <v>27</v>
      </c>
      <c r="BK30" s="101">
        <v>28</v>
      </c>
      <c r="BL30" s="101">
        <v>29</v>
      </c>
      <c r="BM30" s="101">
        <v>30</v>
      </c>
      <c r="BN30" s="147">
        <v>0.03</v>
      </c>
      <c r="BO30" s="148">
        <f t="shared" si="27"/>
        <v>1</v>
      </c>
      <c r="BP30" s="148">
        <f t="shared" si="28"/>
        <v>0.970873786407767</v>
      </c>
      <c r="BQ30" s="148">
        <f t="shared" si="29"/>
        <v>0.94259590913375435</v>
      </c>
      <c r="BR30" s="148">
        <f t="shared" si="30"/>
        <v>0.91514165935315961</v>
      </c>
      <c r="BS30" s="148">
        <f t="shared" si="31"/>
        <v>0.888487047915689</v>
      </c>
      <c r="BT30" s="148">
        <f t="shared" si="32"/>
        <v>0.86260878438416411</v>
      </c>
      <c r="BU30" s="148">
        <f t="shared" si="33"/>
        <v>0.83748425668365445</v>
      </c>
      <c r="BV30" s="148">
        <f t="shared" si="34"/>
        <v>0.81309151134335378</v>
      </c>
      <c r="BW30" s="148">
        <f t="shared" si="35"/>
        <v>0.78940923431393573</v>
      </c>
      <c r="BX30" s="148">
        <f t="shared" si="36"/>
        <v>0.76641673234362695</v>
      </c>
      <c r="BY30" s="148">
        <f t="shared" si="37"/>
        <v>0.74409391489672516</v>
      </c>
      <c r="BZ30" s="148">
        <f t="shared" si="38"/>
        <v>0.72242127659876232</v>
      </c>
      <c r="CA30" s="148">
        <f t="shared" si="39"/>
        <v>0.70137988019297326</v>
      </c>
      <c r="CB30" s="148">
        <f t="shared" si="40"/>
        <v>0.68095133999317792</v>
      </c>
      <c r="CC30" s="148">
        <f t="shared" si="41"/>
        <v>0.66111780581861923</v>
      </c>
      <c r="CD30" s="148">
        <f t="shared" si="42"/>
        <v>0.64186194739671765</v>
      </c>
      <c r="CE30" s="148">
        <f t="shared" si="43"/>
        <v>0.62316693922011435</v>
      </c>
      <c r="CF30" s="148">
        <f t="shared" si="44"/>
        <v>0.60501644584477121</v>
      </c>
      <c r="CG30" s="148">
        <f t="shared" si="45"/>
        <v>0.5873946076162827</v>
      </c>
      <c r="CH30" s="148">
        <f t="shared" si="46"/>
        <v>0.57028602681192497</v>
      </c>
      <c r="CI30" s="148">
        <f t="shared" si="47"/>
        <v>0.55367575418633497</v>
      </c>
      <c r="CJ30" s="148">
        <f t="shared" si="48"/>
        <v>0.5375492759090631</v>
      </c>
      <c r="CK30" s="148">
        <f t="shared" si="49"/>
        <v>0.52189250088258554</v>
      </c>
      <c r="CL30" s="148">
        <f t="shared" si="50"/>
        <v>0.50669174842969467</v>
      </c>
      <c r="CM30" s="148">
        <f t="shared" si="51"/>
        <v>0.49193373633950943</v>
      </c>
      <c r="CN30" s="148">
        <f t="shared" si="52"/>
        <v>0.47760556926165965</v>
      </c>
      <c r="CO30" s="148">
        <f t="shared" si="53"/>
        <v>0.46369472743850448</v>
      </c>
      <c r="CP30" s="148">
        <f t="shared" si="54"/>
        <v>0.45018905576553836</v>
      </c>
      <c r="CQ30" s="148">
        <f t="shared" si="55"/>
        <v>0.4370767531704256</v>
      </c>
      <c r="CR30" s="148">
        <f t="shared" si="56"/>
        <v>0.42434636230138412</v>
      </c>
      <c r="CS30" s="148">
        <f t="shared" si="57"/>
        <v>0.41198675951590691</v>
      </c>
      <c r="CT30" s="58">
        <f t="shared" si="58"/>
        <v>0</v>
      </c>
      <c r="CU30" s="58" t="e">
        <f t="shared" si="59"/>
        <v>#DIV/0!</v>
      </c>
      <c r="CV30" s="58" t="e">
        <f t="shared" si="60"/>
        <v>#DIV/0!</v>
      </c>
      <c r="CW30" s="58" t="e">
        <f t="shared" si="61"/>
        <v>#DIV/0!</v>
      </c>
      <c r="CX30" s="58" t="e">
        <f t="shared" si="62"/>
        <v>#DIV/0!</v>
      </c>
      <c r="CY30" s="58" t="e">
        <f t="shared" si="63"/>
        <v>#DIV/0!</v>
      </c>
      <c r="CZ30" s="58" t="e">
        <f t="shared" si="64"/>
        <v>#DIV/0!</v>
      </c>
      <c r="DA30" s="58" t="e">
        <f t="shared" si="65"/>
        <v>#DIV/0!</v>
      </c>
      <c r="DB30" s="58" t="e">
        <f t="shared" si="66"/>
        <v>#DIV/0!</v>
      </c>
      <c r="DC30" s="58" t="e">
        <f t="shared" si="67"/>
        <v>#DIV/0!</v>
      </c>
      <c r="DD30" s="58" t="e">
        <f t="shared" si="68"/>
        <v>#DIV/0!</v>
      </c>
      <c r="DE30" s="58" t="e">
        <f t="shared" si="69"/>
        <v>#DIV/0!</v>
      </c>
      <c r="DF30" s="58" t="e">
        <f t="shared" si="70"/>
        <v>#DIV/0!</v>
      </c>
      <c r="DG30" s="58" t="e">
        <f t="shared" si="71"/>
        <v>#DIV/0!</v>
      </c>
      <c r="DH30" s="58" t="e">
        <f t="shared" si="72"/>
        <v>#DIV/0!</v>
      </c>
      <c r="DI30" s="58" t="e">
        <f t="shared" si="73"/>
        <v>#DIV/0!</v>
      </c>
      <c r="DJ30" s="58" t="e">
        <f t="shared" si="74"/>
        <v>#DIV/0!</v>
      </c>
      <c r="DK30" s="58" t="e">
        <f t="shared" si="75"/>
        <v>#DIV/0!</v>
      </c>
      <c r="DL30" s="58" t="e">
        <f t="shared" si="76"/>
        <v>#DIV/0!</v>
      </c>
      <c r="DM30" s="58" t="e">
        <f t="shared" si="77"/>
        <v>#DIV/0!</v>
      </c>
      <c r="DN30" s="58" t="e">
        <f t="shared" si="78"/>
        <v>#DIV/0!</v>
      </c>
      <c r="DO30" s="58" t="e">
        <f t="shared" si="79"/>
        <v>#DIV/0!</v>
      </c>
      <c r="DP30" s="58" t="e">
        <f t="shared" si="80"/>
        <v>#DIV/0!</v>
      </c>
      <c r="DQ30" s="58" t="e">
        <f t="shared" si="81"/>
        <v>#DIV/0!</v>
      </c>
      <c r="DR30" s="58" t="e">
        <f t="shared" si="82"/>
        <v>#DIV/0!</v>
      </c>
      <c r="DS30" s="58" t="e">
        <f t="shared" si="83"/>
        <v>#DIV/0!</v>
      </c>
      <c r="DT30" s="58" t="e">
        <f t="shared" si="84"/>
        <v>#DIV/0!</v>
      </c>
      <c r="DU30" s="58" t="e">
        <f t="shared" si="85"/>
        <v>#DIV/0!</v>
      </c>
      <c r="DV30" s="58" t="e">
        <f t="shared" si="86"/>
        <v>#DIV/0!</v>
      </c>
      <c r="DW30" s="58" t="e">
        <f t="shared" si="87"/>
        <v>#DIV/0!</v>
      </c>
      <c r="DX30" s="58" t="e">
        <f t="shared" si="88"/>
        <v>#DIV/0!</v>
      </c>
      <c r="DY30" s="58">
        <f t="shared" si="89"/>
        <v>0</v>
      </c>
      <c r="DZ30" s="58" t="e">
        <f t="shared" si="3"/>
        <v>#DIV/0!</v>
      </c>
      <c r="EA30" s="58" t="e">
        <f t="shared" si="4"/>
        <v>#DIV/0!</v>
      </c>
      <c r="EB30" s="58" t="e">
        <f t="shared" si="90"/>
        <v>#DIV/0!</v>
      </c>
      <c r="EC30" s="58" t="e">
        <f t="shared" si="91"/>
        <v>#DIV/0!</v>
      </c>
      <c r="ED30" s="58" t="e">
        <f t="shared" si="92"/>
        <v>#DIV/0!</v>
      </c>
      <c r="EE30" s="58" t="e">
        <f t="shared" si="93"/>
        <v>#DIV/0!</v>
      </c>
      <c r="EF30" s="58" t="e">
        <f t="shared" si="94"/>
        <v>#DIV/0!</v>
      </c>
      <c r="EG30" s="58" t="e">
        <f t="shared" si="95"/>
        <v>#DIV/0!</v>
      </c>
      <c r="EH30" s="58" t="e">
        <f t="shared" si="96"/>
        <v>#DIV/0!</v>
      </c>
      <c r="EI30" s="58" t="e">
        <f t="shared" si="97"/>
        <v>#DIV/0!</v>
      </c>
      <c r="EJ30" s="58" t="e">
        <f t="shared" si="98"/>
        <v>#DIV/0!</v>
      </c>
      <c r="EK30" s="58" t="e">
        <f t="shared" si="99"/>
        <v>#DIV/0!</v>
      </c>
      <c r="EL30" s="58" t="e">
        <f t="shared" si="100"/>
        <v>#DIV/0!</v>
      </c>
      <c r="EM30" s="58" t="e">
        <f t="shared" si="101"/>
        <v>#DIV/0!</v>
      </c>
      <c r="EN30" s="58" t="e">
        <f t="shared" si="102"/>
        <v>#DIV/0!</v>
      </c>
      <c r="EO30" s="58" t="e">
        <f t="shared" si="103"/>
        <v>#DIV/0!</v>
      </c>
      <c r="EP30" s="58" t="e">
        <f t="shared" si="104"/>
        <v>#DIV/0!</v>
      </c>
      <c r="EQ30" s="58" t="e">
        <f t="shared" si="105"/>
        <v>#DIV/0!</v>
      </c>
      <c r="ER30" s="58" t="e">
        <f t="shared" si="106"/>
        <v>#DIV/0!</v>
      </c>
      <c r="ES30" s="58" t="e">
        <f t="shared" si="107"/>
        <v>#DIV/0!</v>
      </c>
      <c r="ET30" s="58" t="e">
        <f t="shared" si="108"/>
        <v>#DIV/0!</v>
      </c>
      <c r="EU30" s="58" t="e">
        <f t="shared" si="109"/>
        <v>#DIV/0!</v>
      </c>
      <c r="EV30" s="58" t="e">
        <f t="shared" si="110"/>
        <v>#DIV/0!</v>
      </c>
      <c r="EW30" s="58" t="e">
        <f t="shared" si="111"/>
        <v>#DIV/0!</v>
      </c>
      <c r="EX30" s="58" t="e">
        <f t="shared" si="112"/>
        <v>#DIV/0!</v>
      </c>
      <c r="EY30" s="58" t="e">
        <f t="shared" si="113"/>
        <v>#DIV/0!</v>
      </c>
      <c r="EZ30" s="58" t="e">
        <f t="shared" si="114"/>
        <v>#DIV/0!</v>
      </c>
      <c r="FA30" s="58" t="e">
        <f t="shared" si="115"/>
        <v>#DIV/0!</v>
      </c>
      <c r="FB30" s="58" t="e">
        <f t="shared" si="116"/>
        <v>#DIV/0!</v>
      </c>
      <c r="FC30" s="149" t="e">
        <f t="shared" si="117"/>
        <v>#DIV/0!</v>
      </c>
    </row>
    <row r="31" spans="1:159" s="40" customFormat="1" ht="14.25" x14ac:dyDescent="0.2">
      <c r="A31" s="90">
        <v>31</v>
      </c>
      <c r="B31" s="150"/>
      <c r="C31" s="151"/>
      <c r="D31" s="151"/>
      <c r="E31" s="151"/>
      <c r="F31" s="151"/>
      <c r="G31" s="151"/>
      <c r="H31" s="151"/>
      <c r="I31" s="151"/>
      <c r="J31" s="151"/>
      <c r="K31" s="152"/>
      <c r="L31" s="127" t="e">
        <f t="shared" si="6"/>
        <v>#DIV/0!</v>
      </c>
      <c r="M31" s="127" t="e">
        <f t="shared" si="7"/>
        <v>#DIV/0!</v>
      </c>
      <c r="N31" s="127">
        <f t="shared" si="8"/>
        <v>0</v>
      </c>
      <c r="O31" s="127" t="e">
        <f t="shared" si="9"/>
        <v>#DIV/0!</v>
      </c>
      <c r="P31" s="66" t="e">
        <f t="shared" si="10"/>
        <v>#DIV/0!</v>
      </c>
      <c r="R31" s="105" t="e">
        <f t="shared" si="11"/>
        <v>#DIV/0!</v>
      </c>
      <c r="S31" s="142">
        <f t="shared" si="12"/>
        <v>0</v>
      </c>
      <c r="T31" s="142" t="e">
        <f t="shared" si="13"/>
        <v>#DIV/0!</v>
      </c>
      <c r="U31" s="143">
        <v>1.31E-6</v>
      </c>
      <c r="V31" s="143" t="e">
        <f t="shared" si="14"/>
        <v>#DIV/0!</v>
      </c>
      <c r="W31" s="144">
        <v>0.4</v>
      </c>
      <c r="X31" s="143" t="e">
        <f t="shared" si="15"/>
        <v>#DIV/0!</v>
      </c>
      <c r="Y31" s="145">
        <v>2.5000000000000001E-2</v>
      </c>
      <c r="Z31" s="145" t="e">
        <f t="shared" si="16"/>
        <v>#DIV/0!</v>
      </c>
      <c r="AA31" s="145" t="e">
        <f t="shared" si="17"/>
        <v>#DIV/0!</v>
      </c>
      <c r="AB31" s="145" t="e">
        <f t="shared" si="18"/>
        <v>#DIV/0!</v>
      </c>
      <c r="AC31" s="145" t="e">
        <f t="shared" si="19"/>
        <v>#DIV/0!</v>
      </c>
      <c r="AD31" s="145" t="e">
        <f t="shared" si="20"/>
        <v>#DIV/0!</v>
      </c>
      <c r="AE31" s="146" t="e">
        <f t="shared" si="21"/>
        <v>#DIV/0!</v>
      </c>
      <c r="AF31" s="144" t="e">
        <f t="shared" si="22"/>
        <v>#DIV/0!</v>
      </c>
      <c r="AG31" s="144" t="e">
        <f t="shared" si="23"/>
        <v>#DIV/0!</v>
      </c>
      <c r="AI31" s="101">
        <v>0</v>
      </c>
      <c r="AJ31" s="101">
        <v>1</v>
      </c>
      <c r="AK31" s="101">
        <v>2</v>
      </c>
      <c r="AL31" s="101">
        <v>3</v>
      </c>
      <c r="AM31" s="101">
        <v>4</v>
      </c>
      <c r="AN31" s="101">
        <v>5</v>
      </c>
      <c r="AO31" s="101">
        <v>6</v>
      </c>
      <c r="AP31" s="101">
        <v>7</v>
      </c>
      <c r="AQ31" s="101">
        <v>8</v>
      </c>
      <c r="AR31" s="101">
        <v>9</v>
      </c>
      <c r="AS31" s="101">
        <v>10</v>
      </c>
      <c r="AT31" s="101">
        <v>11</v>
      </c>
      <c r="AU31" s="101">
        <v>12</v>
      </c>
      <c r="AV31" s="101">
        <v>13</v>
      </c>
      <c r="AW31" s="101">
        <v>14</v>
      </c>
      <c r="AX31" s="101">
        <v>15</v>
      </c>
      <c r="AY31" s="101">
        <v>16</v>
      </c>
      <c r="AZ31" s="101">
        <v>17</v>
      </c>
      <c r="BA31" s="101">
        <v>18</v>
      </c>
      <c r="BB31" s="101">
        <v>19</v>
      </c>
      <c r="BC31" s="101">
        <v>20</v>
      </c>
      <c r="BD31" s="101">
        <v>21</v>
      </c>
      <c r="BE31" s="101">
        <v>22</v>
      </c>
      <c r="BF31" s="101">
        <v>23</v>
      </c>
      <c r="BG31" s="101">
        <v>24</v>
      </c>
      <c r="BH31" s="101">
        <v>25</v>
      </c>
      <c r="BI31" s="101">
        <v>26</v>
      </c>
      <c r="BJ31" s="101">
        <v>27</v>
      </c>
      <c r="BK31" s="101">
        <v>28</v>
      </c>
      <c r="BL31" s="101">
        <v>29</v>
      </c>
      <c r="BM31" s="101">
        <v>30</v>
      </c>
      <c r="BN31" s="147">
        <v>0.03</v>
      </c>
      <c r="BO31" s="148">
        <f t="shared" si="27"/>
        <v>1</v>
      </c>
      <c r="BP31" s="148">
        <f t="shared" si="28"/>
        <v>0.970873786407767</v>
      </c>
      <c r="BQ31" s="148">
        <f t="shared" si="29"/>
        <v>0.94259590913375435</v>
      </c>
      <c r="BR31" s="148">
        <f t="shared" si="30"/>
        <v>0.91514165935315961</v>
      </c>
      <c r="BS31" s="148">
        <f t="shared" si="31"/>
        <v>0.888487047915689</v>
      </c>
      <c r="BT31" s="148">
        <f t="shared" si="32"/>
        <v>0.86260878438416411</v>
      </c>
      <c r="BU31" s="148">
        <f t="shared" si="33"/>
        <v>0.83748425668365445</v>
      </c>
      <c r="BV31" s="148">
        <f t="shared" si="34"/>
        <v>0.81309151134335378</v>
      </c>
      <c r="BW31" s="148">
        <f t="shared" si="35"/>
        <v>0.78940923431393573</v>
      </c>
      <c r="BX31" s="148">
        <f t="shared" si="36"/>
        <v>0.76641673234362695</v>
      </c>
      <c r="BY31" s="148">
        <f t="shared" si="37"/>
        <v>0.74409391489672516</v>
      </c>
      <c r="BZ31" s="148">
        <f t="shared" si="38"/>
        <v>0.72242127659876232</v>
      </c>
      <c r="CA31" s="148">
        <f t="shared" si="39"/>
        <v>0.70137988019297326</v>
      </c>
      <c r="CB31" s="148">
        <f t="shared" si="40"/>
        <v>0.68095133999317792</v>
      </c>
      <c r="CC31" s="148">
        <f t="shared" si="41"/>
        <v>0.66111780581861923</v>
      </c>
      <c r="CD31" s="148">
        <f t="shared" si="42"/>
        <v>0.64186194739671765</v>
      </c>
      <c r="CE31" s="148">
        <f t="shared" si="43"/>
        <v>0.62316693922011435</v>
      </c>
      <c r="CF31" s="148">
        <f t="shared" si="44"/>
        <v>0.60501644584477121</v>
      </c>
      <c r="CG31" s="148">
        <f t="shared" si="45"/>
        <v>0.5873946076162827</v>
      </c>
      <c r="CH31" s="148">
        <f t="shared" si="46"/>
        <v>0.57028602681192497</v>
      </c>
      <c r="CI31" s="148">
        <f t="shared" si="47"/>
        <v>0.55367575418633497</v>
      </c>
      <c r="CJ31" s="148">
        <f t="shared" si="48"/>
        <v>0.5375492759090631</v>
      </c>
      <c r="CK31" s="148">
        <f t="shared" si="49"/>
        <v>0.52189250088258554</v>
      </c>
      <c r="CL31" s="148">
        <f t="shared" si="50"/>
        <v>0.50669174842969467</v>
      </c>
      <c r="CM31" s="148">
        <f t="shared" si="51"/>
        <v>0.49193373633950943</v>
      </c>
      <c r="CN31" s="148">
        <f t="shared" si="52"/>
        <v>0.47760556926165965</v>
      </c>
      <c r="CO31" s="148">
        <f t="shared" si="53"/>
        <v>0.46369472743850448</v>
      </c>
      <c r="CP31" s="148">
        <f t="shared" si="54"/>
        <v>0.45018905576553836</v>
      </c>
      <c r="CQ31" s="148">
        <f t="shared" si="55"/>
        <v>0.4370767531704256</v>
      </c>
      <c r="CR31" s="148">
        <f t="shared" si="56"/>
        <v>0.42434636230138412</v>
      </c>
      <c r="CS31" s="148">
        <f t="shared" si="57"/>
        <v>0.41198675951590691</v>
      </c>
      <c r="CT31" s="58">
        <f t="shared" si="58"/>
        <v>0</v>
      </c>
      <c r="CU31" s="58" t="e">
        <f t="shared" si="59"/>
        <v>#DIV/0!</v>
      </c>
      <c r="CV31" s="58" t="e">
        <f t="shared" si="60"/>
        <v>#DIV/0!</v>
      </c>
      <c r="CW31" s="58" t="e">
        <f t="shared" si="61"/>
        <v>#DIV/0!</v>
      </c>
      <c r="CX31" s="58" t="e">
        <f t="shared" si="62"/>
        <v>#DIV/0!</v>
      </c>
      <c r="CY31" s="58" t="e">
        <f t="shared" si="63"/>
        <v>#DIV/0!</v>
      </c>
      <c r="CZ31" s="58" t="e">
        <f t="shared" si="64"/>
        <v>#DIV/0!</v>
      </c>
      <c r="DA31" s="58" t="e">
        <f t="shared" si="65"/>
        <v>#DIV/0!</v>
      </c>
      <c r="DB31" s="58" t="e">
        <f t="shared" si="66"/>
        <v>#DIV/0!</v>
      </c>
      <c r="DC31" s="58" t="e">
        <f t="shared" si="67"/>
        <v>#DIV/0!</v>
      </c>
      <c r="DD31" s="58" t="e">
        <f t="shared" si="68"/>
        <v>#DIV/0!</v>
      </c>
      <c r="DE31" s="58" t="e">
        <f t="shared" si="69"/>
        <v>#DIV/0!</v>
      </c>
      <c r="DF31" s="58" t="e">
        <f t="shared" si="70"/>
        <v>#DIV/0!</v>
      </c>
      <c r="DG31" s="58" t="e">
        <f t="shared" si="71"/>
        <v>#DIV/0!</v>
      </c>
      <c r="DH31" s="58" t="e">
        <f t="shared" si="72"/>
        <v>#DIV/0!</v>
      </c>
      <c r="DI31" s="58" t="e">
        <f t="shared" si="73"/>
        <v>#DIV/0!</v>
      </c>
      <c r="DJ31" s="58" t="e">
        <f t="shared" si="74"/>
        <v>#DIV/0!</v>
      </c>
      <c r="DK31" s="58" t="e">
        <f t="shared" si="75"/>
        <v>#DIV/0!</v>
      </c>
      <c r="DL31" s="58" t="e">
        <f t="shared" si="76"/>
        <v>#DIV/0!</v>
      </c>
      <c r="DM31" s="58" t="e">
        <f t="shared" si="77"/>
        <v>#DIV/0!</v>
      </c>
      <c r="DN31" s="58" t="e">
        <f t="shared" si="78"/>
        <v>#DIV/0!</v>
      </c>
      <c r="DO31" s="58" t="e">
        <f t="shared" si="79"/>
        <v>#DIV/0!</v>
      </c>
      <c r="DP31" s="58" t="e">
        <f t="shared" si="80"/>
        <v>#DIV/0!</v>
      </c>
      <c r="DQ31" s="58" t="e">
        <f t="shared" si="81"/>
        <v>#DIV/0!</v>
      </c>
      <c r="DR31" s="58" t="e">
        <f t="shared" si="82"/>
        <v>#DIV/0!</v>
      </c>
      <c r="DS31" s="58" t="e">
        <f t="shared" si="83"/>
        <v>#DIV/0!</v>
      </c>
      <c r="DT31" s="58" t="e">
        <f t="shared" si="84"/>
        <v>#DIV/0!</v>
      </c>
      <c r="DU31" s="58" t="e">
        <f t="shared" si="85"/>
        <v>#DIV/0!</v>
      </c>
      <c r="DV31" s="58" t="e">
        <f t="shared" si="86"/>
        <v>#DIV/0!</v>
      </c>
      <c r="DW31" s="58" t="e">
        <f t="shared" si="87"/>
        <v>#DIV/0!</v>
      </c>
      <c r="DX31" s="58" t="e">
        <f t="shared" si="88"/>
        <v>#DIV/0!</v>
      </c>
      <c r="DY31" s="58">
        <f t="shared" si="89"/>
        <v>0</v>
      </c>
      <c r="DZ31" s="58" t="e">
        <f t="shared" si="3"/>
        <v>#DIV/0!</v>
      </c>
      <c r="EA31" s="58" t="e">
        <f t="shared" si="4"/>
        <v>#DIV/0!</v>
      </c>
      <c r="EB31" s="58" t="e">
        <f t="shared" si="90"/>
        <v>#DIV/0!</v>
      </c>
      <c r="EC31" s="58" t="e">
        <f t="shared" si="91"/>
        <v>#DIV/0!</v>
      </c>
      <c r="ED31" s="58" t="e">
        <f t="shared" si="92"/>
        <v>#DIV/0!</v>
      </c>
      <c r="EE31" s="58" t="e">
        <f t="shared" si="93"/>
        <v>#DIV/0!</v>
      </c>
      <c r="EF31" s="58" t="e">
        <f t="shared" si="94"/>
        <v>#DIV/0!</v>
      </c>
      <c r="EG31" s="58" t="e">
        <f t="shared" si="95"/>
        <v>#DIV/0!</v>
      </c>
      <c r="EH31" s="58" t="e">
        <f t="shared" si="96"/>
        <v>#DIV/0!</v>
      </c>
      <c r="EI31" s="58" t="e">
        <f t="shared" si="97"/>
        <v>#DIV/0!</v>
      </c>
      <c r="EJ31" s="58" t="e">
        <f t="shared" si="98"/>
        <v>#DIV/0!</v>
      </c>
      <c r="EK31" s="58" t="e">
        <f t="shared" si="99"/>
        <v>#DIV/0!</v>
      </c>
      <c r="EL31" s="58" t="e">
        <f t="shared" si="100"/>
        <v>#DIV/0!</v>
      </c>
      <c r="EM31" s="58" t="e">
        <f t="shared" si="101"/>
        <v>#DIV/0!</v>
      </c>
      <c r="EN31" s="58" t="e">
        <f t="shared" si="102"/>
        <v>#DIV/0!</v>
      </c>
      <c r="EO31" s="58" t="e">
        <f t="shared" si="103"/>
        <v>#DIV/0!</v>
      </c>
      <c r="EP31" s="58" t="e">
        <f t="shared" si="104"/>
        <v>#DIV/0!</v>
      </c>
      <c r="EQ31" s="58" t="e">
        <f t="shared" si="105"/>
        <v>#DIV/0!</v>
      </c>
      <c r="ER31" s="58" t="e">
        <f t="shared" si="106"/>
        <v>#DIV/0!</v>
      </c>
      <c r="ES31" s="58" t="e">
        <f t="shared" si="107"/>
        <v>#DIV/0!</v>
      </c>
      <c r="ET31" s="58" t="e">
        <f t="shared" si="108"/>
        <v>#DIV/0!</v>
      </c>
      <c r="EU31" s="58" t="e">
        <f t="shared" si="109"/>
        <v>#DIV/0!</v>
      </c>
      <c r="EV31" s="58" t="e">
        <f t="shared" si="110"/>
        <v>#DIV/0!</v>
      </c>
      <c r="EW31" s="58" t="e">
        <f t="shared" si="111"/>
        <v>#DIV/0!</v>
      </c>
      <c r="EX31" s="58" t="e">
        <f t="shared" si="112"/>
        <v>#DIV/0!</v>
      </c>
      <c r="EY31" s="58" t="e">
        <f t="shared" si="113"/>
        <v>#DIV/0!</v>
      </c>
      <c r="EZ31" s="58" t="e">
        <f t="shared" si="114"/>
        <v>#DIV/0!</v>
      </c>
      <c r="FA31" s="58" t="e">
        <f t="shared" si="115"/>
        <v>#DIV/0!</v>
      </c>
      <c r="FB31" s="58" t="e">
        <f t="shared" si="116"/>
        <v>#DIV/0!</v>
      </c>
      <c r="FC31" s="149" t="e">
        <f t="shared" si="117"/>
        <v>#DIV/0!</v>
      </c>
    </row>
    <row r="32" spans="1:159" x14ac:dyDescent="0.25">
      <c r="A32" s="90">
        <v>32</v>
      </c>
      <c r="B32" s="150"/>
      <c r="C32" s="151"/>
      <c r="D32" s="151"/>
      <c r="E32" s="151"/>
      <c r="F32" s="151"/>
      <c r="G32" s="151"/>
      <c r="H32" s="151"/>
      <c r="I32" s="151"/>
      <c r="J32" s="151"/>
      <c r="K32" s="152"/>
      <c r="L32" s="127" t="e">
        <f t="shared" si="6"/>
        <v>#DIV/0!</v>
      </c>
      <c r="M32" s="127" t="e">
        <f t="shared" si="7"/>
        <v>#DIV/0!</v>
      </c>
      <c r="N32" s="127">
        <f t="shared" si="8"/>
        <v>0</v>
      </c>
      <c r="O32" s="127" t="e">
        <f t="shared" si="9"/>
        <v>#DIV/0!</v>
      </c>
      <c r="P32" s="66" t="e">
        <f t="shared" si="10"/>
        <v>#DIV/0!</v>
      </c>
      <c r="Q32" s="40"/>
      <c r="R32" s="105" t="e">
        <f t="shared" si="11"/>
        <v>#DIV/0!</v>
      </c>
      <c r="S32" s="142">
        <f t="shared" si="12"/>
        <v>0</v>
      </c>
      <c r="T32" s="142" t="e">
        <f t="shared" si="13"/>
        <v>#DIV/0!</v>
      </c>
      <c r="U32" s="143">
        <v>1.31E-6</v>
      </c>
      <c r="V32" s="143" t="e">
        <f t="shared" si="14"/>
        <v>#DIV/0!</v>
      </c>
      <c r="W32" s="144">
        <v>0.4</v>
      </c>
      <c r="X32" s="143" t="e">
        <f t="shared" si="15"/>
        <v>#DIV/0!</v>
      </c>
      <c r="Y32" s="145">
        <v>2.5000000000000001E-2</v>
      </c>
      <c r="Z32" s="145" t="e">
        <f t="shared" si="16"/>
        <v>#DIV/0!</v>
      </c>
      <c r="AA32" s="145" t="e">
        <f t="shared" si="17"/>
        <v>#DIV/0!</v>
      </c>
      <c r="AB32" s="145" t="e">
        <f t="shared" si="18"/>
        <v>#DIV/0!</v>
      </c>
      <c r="AC32" s="145" t="e">
        <f t="shared" si="19"/>
        <v>#DIV/0!</v>
      </c>
      <c r="AD32" s="145" t="e">
        <f t="shared" si="20"/>
        <v>#DIV/0!</v>
      </c>
      <c r="AE32" s="146" t="e">
        <f t="shared" si="21"/>
        <v>#DIV/0!</v>
      </c>
      <c r="AF32" s="144" t="e">
        <f t="shared" si="22"/>
        <v>#DIV/0!</v>
      </c>
      <c r="AG32" s="144" t="e">
        <f t="shared" si="23"/>
        <v>#DIV/0!</v>
      </c>
      <c r="AI32" s="101">
        <v>0</v>
      </c>
      <c r="AJ32" s="101">
        <v>1</v>
      </c>
      <c r="AK32" s="101">
        <v>2</v>
      </c>
      <c r="AL32" s="101">
        <v>3</v>
      </c>
      <c r="AM32" s="101">
        <v>4</v>
      </c>
      <c r="AN32" s="101">
        <v>5</v>
      </c>
      <c r="AO32" s="101">
        <v>6</v>
      </c>
      <c r="AP32" s="101">
        <v>7</v>
      </c>
      <c r="AQ32" s="101">
        <v>8</v>
      </c>
      <c r="AR32" s="101">
        <v>9</v>
      </c>
      <c r="AS32" s="101">
        <v>10</v>
      </c>
      <c r="AT32" s="101">
        <v>11</v>
      </c>
      <c r="AU32" s="101">
        <v>12</v>
      </c>
      <c r="AV32" s="101">
        <v>13</v>
      </c>
      <c r="AW32" s="101">
        <v>14</v>
      </c>
      <c r="AX32" s="101">
        <v>15</v>
      </c>
      <c r="AY32" s="101">
        <v>16</v>
      </c>
      <c r="AZ32" s="101">
        <v>17</v>
      </c>
      <c r="BA32" s="101">
        <v>18</v>
      </c>
      <c r="BB32" s="101">
        <v>19</v>
      </c>
      <c r="BC32" s="101">
        <v>20</v>
      </c>
      <c r="BD32" s="101">
        <v>21</v>
      </c>
      <c r="BE32" s="101">
        <v>22</v>
      </c>
      <c r="BF32" s="101">
        <v>23</v>
      </c>
      <c r="BG32" s="101">
        <v>24</v>
      </c>
      <c r="BH32" s="101">
        <v>25</v>
      </c>
      <c r="BI32" s="101">
        <v>26</v>
      </c>
      <c r="BJ32" s="101">
        <v>27</v>
      </c>
      <c r="BK32" s="101">
        <v>28</v>
      </c>
      <c r="BL32" s="101">
        <v>29</v>
      </c>
      <c r="BM32" s="101">
        <v>30</v>
      </c>
      <c r="BN32" s="147">
        <v>0.03</v>
      </c>
      <c r="BO32" s="148">
        <f t="shared" si="27"/>
        <v>1</v>
      </c>
      <c r="BP32" s="148">
        <f t="shared" si="28"/>
        <v>0.970873786407767</v>
      </c>
      <c r="BQ32" s="148">
        <f t="shared" si="29"/>
        <v>0.94259590913375435</v>
      </c>
      <c r="BR32" s="148">
        <f t="shared" si="30"/>
        <v>0.91514165935315961</v>
      </c>
      <c r="BS32" s="148">
        <f t="shared" si="31"/>
        <v>0.888487047915689</v>
      </c>
      <c r="BT32" s="148">
        <f t="shared" si="32"/>
        <v>0.86260878438416411</v>
      </c>
      <c r="BU32" s="148">
        <f t="shared" si="33"/>
        <v>0.83748425668365445</v>
      </c>
      <c r="BV32" s="148">
        <f t="shared" si="34"/>
        <v>0.81309151134335378</v>
      </c>
      <c r="BW32" s="148">
        <f t="shared" si="35"/>
        <v>0.78940923431393573</v>
      </c>
      <c r="BX32" s="148">
        <f t="shared" si="36"/>
        <v>0.76641673234362695</v>
      </c>
      <c r="BY32" s="148">
        <f t="shared" si="37"/>
        <v>0.74409391489672516</v>
      </c>
      <c r="BZ32" s="148">
        <f t="shared" si="38"/>
        <v>0.72242127659876232</v>
      </c>
      <c r="CA32" s="148">
        <f t="shared" si="39"/>
        <v>0.70137988019297326</v>
      </c>
      <c r="CB32" s="148">
        <f t="shared" si="40"/>
        <v>0.68095133999317792</v>
      </c>
      <c r="CC32" s="148">
        <f t="shared" si="41"/>
        <v>0.66111780581861923</v>
      </c>
      <c r="CD32" s="148">
        <f t="shared" si="42"/>
        <v>0.64186194739671765</v>
      </c>
      <c r="CE32" s="148">
        <f t="shared" si="43"/>
        <v>0.62316693922011435</v>
      </c>
      <c r="CF32" s="148">
        <f t="shared" si="44"/>
        <v>0.60501644584477121</v>
      </c>
      <c r="CG32" s="148">
        <f t="shared" si="45"/>
        <v>0.5873946076162827</v>
      </c>
      <c r="CH32" s="148">
        <f t="shared" si="46"/>
        <v>0.57028602681192497</v>
      </c>
      <c r="CI32" s="148">
        <f t="shared" si="47"/>
        <v>0.55367575418633497</v>
      </c>
      <c r="CJ32" s="148">
        <f t="shared" si="48"/>
        <v>0.5375492759090631</v>
      </c>
      <c r="CK32" s="148">
        <f t="shared" si="49"/>
        <v>0.52189250088258554</v>
      </c>
      <c r="CL32" s="148">
        <f t="shared" si="50"/>
        <v>0.50669174842969467</v>
      </c>
      <c r="CM32" s="148">
        <f t="shared" si="51"/>
        <v>0.49193373633950943</v>
      </c>
      <c r="CN32" s="148">
        <f t="shared" si="52"/>
        <v>0.47760556926165965</v>
      </c>
      <c r="CO32" s="148">
        <f t="shared" si="53"/>
        <v>0.46369472743850448</v>
      </c>
      <c r="CP32" s="148">
        <f t="shared" si="54"/>
        <v>0.45018905576553836</v>
      </c>
      <c r="CQ32" s="148">
        <f t="shared" si="55"/>
        <v>0.4370767531704256</v>
      </c>
      <c r="CR32" s="148">
        <f t="shared" si="56"/>
        <v>0.42434636230138412</v>
      </c>
      <c r="CS32" s="148">
        <f t="shared" si="57"/>
        <v>0.41198675951590691</v>
      </c>
      <c r="CT32" s="58">
        <f t="shared" si="58"/>
        <v>0</v>
      </c>
      <c r="CU32" s="58" t="e">
        <f t="shared" si="59"/>
        <v>#DIV/0!</v>
      </c>
      <c r="CV32" s="58" t="e">
        <f t="shared" si="60"/>
        <v>#DIV/0!</v>
      </c>
      <c r="CW32" s="58" t="e">
        <f t="shared" si="61"/>
        <v>#DIV/0!</v>
      </c>
      <c r="CX32" s="58" t="e">
        <f t="shared" si="62"/>
        <v>#DIV/0!</v>
      </c>
      <c r="CY32" s="58" t="e">
        <f t="shared" si="63"/>
        <v>#DIV/0!</v>
      </c>
      <c r="CZ32" s="58" t="e">
        <f t="shared" si="64"/>
        <v>#DIV/0!</v>
      </c>
      <c r="DA32" s="58" t="e">
        <f t="shared" si="65"/>
        <v>#DIV/0!</v>
      </c>
      <c r="DB32" s="58" t="e">
        <f t="shared" si="66"/>
        <v>#DIV/0!</v>
      </c>
      <c r="DC32" s="58" t="e">
        <f t="shared" si="67"/>
        <v>#DIV/0!</v>
      </c>
      <c r="DD32" s="58" t="e">
        <f t="shared" si="68"/>
        <v>#DIV/0!</v>
      </c>
      <c r="DE32" s="58" t="e">
        <f t="shared" si="69"/>
        <v>#DIV/0!</v>
      </c>
      <c r="DF32" s="58" t="e">
        <f t="shared" si="70"/>
        <v>#DIV/0!</v>
      </c>
      <c r="DG32" s="58" t="e">
        <f t="shared" si="71"/>
        <v>#DIV/0!</v>
      </c>
      <c r="DH32" s="58" t="e">
        <f t="shared" si="72"/>
        <v>#DIV/0!</v>
      </c>
      <c r="DI32" s="58" t="e">
        <f t="shared" si="73"/>
        <v>#DIV/0!</v>
      </c>
      <c r="DJ32" s="58" t="e">
        <f t="shared" si="74"/>
        <v>#DIV/0!</v>
      </c>
      <c r="DK32" s="58" t="e">
        <f t="shared" si="75"/>
        <v>#DIV/0!</v>
      </c>
      <c r="DL32" s="58" t="e">
        <f t="shared" si="76"/>
        <v>#DIV/0!</v>
      </c>
      <c r="DM32" s="58" t="e">
        <f t="shared" si="77"/>
        <v>#DIV/0!</v>
      </c>
      <c r="DN32" s="58" t="e">
        <f t="shared" si="78"/>
        <v>#DIV/0!</v>
      </c>
      <c r="DO32" s="58" t="e">
        <f t="shared" si="79"/>
        <v>#DIV/0!</v>
      </c>
      <c r="DP32" s="58" t="e">
        <f t="shared" si="80"/>
        <v>#DIV/0!</v>
      </c>
      <c r="DQ32" s="58" t="e">
        <f t="shared" si="81"/>
        <v>#DIV/0!</v>
      </c>
      <c r="DR32" s="58" t="e">
        <f t="shared" si="82"/>
        <v>#DIV/0!</v>
      </c>
      <c r="DS32" s="58" t="e">
        <f t="shared" si="83"/>
        <v>#DIV/0!</v>
      </c>
      <c r="DT32" s="58" t="e">
        <f t="shared" si="84"/>
        <v>#DIV/0!</v>
      </c>
      <c r="DU32" s="58" t="e">
        <f t="shared" si="85"/>
        <v>#DIV/0!</v>
      </c>
      <c r="DV32" s="58" t="e">
        <f t="shared" si="86"/>
        <v>#DIV/0!</v>
      </c>
      <c r="DW32" s="58" t="e">
        <f t="shared" si="87"/>
        <v>#DIV/0!</v>
      </c>
      <c r="DX32" s="58" t="e">
        <f t="shared" si="88"/>
        <v>#DIV/0!</v>
      </c>
      <c r="DY32" s="58">
        <f t="shared" si="89"/>
        <v>0</v>
      </c>
      <c r="DZ32" s="58" t="e">
        <f t="shared" si="3"/>
        <v>#DIV/0!</v>
      </c>
      <c r="EA32" s="58" t="e">
        <f t="shared" si="4"/>
        <v>#DIV/0!</v>
      </c>
      <c r="EB32" s="58" t="e">
        <f t="shared" si="90"/>
        <v>#DIV/0!</v>
      </c>
      <c r="EC32" s="58" t="e">
        <f t="shared" si="91"/>
        <v>#DIV/0!</v>
      </c>
      <c r="ED32" s="58" t="e">
        <f t="shared" si="92"/>
        <v>#DIV/0!</v>
      </c>
      <c r="EE32" s="58" t="e">
        <f t="shared" si="93"/>
        <v>#DIV/0!</v>
      </c>
      <c r="EF32" s="58" t="e">
        <f t="shared" si="94"/>
        <v>#DIV/0!</v>
      </c>
      <c r="EG32" s="58" t="e">
        <f t="shared" si="95"/>
        <v>#DIV/0!</v>
      </c>
      <c r="EH32" s="58" t="e">
        <f t="shared" si="96"/>
        <v>#DIV/0!</v>
      </c>
      <c r="EI32" s="58" t="e">
        <f t="shared" si="97"/>
        <v>#DIV/0!</v>
      </c>
      <c r="EJ32" s="58" t="e">
        <f t="shared" si="98"/>
        <v>#DIV/0!</v>
      </c>
      <c r="EK32" s="58" t="e">
        <f t="shared" si="99"/>
        <v>#DIV/0!</v>
      </c>
      <c r="EL32" s="58" t="e">
        <f t="shared" si="100"/>
        <v>#DIV/0!</v>
      </c>
      <c r="EM32" s="58" t="e">
        <f t="shared" si="101"/>
        <v>#DIV/0!</v>
      </c>
      <c r="EN32" s="58" t="e">
        <f t="shared" si="102"/>
        <v>#DIV/0!</v>
      </c>
      <c r="EO32" s="58" t="e">
        <f t="shared" si="103"/>
        <v>#DIV/0!</v>
      </c>
      <c r="EP32" s="58" t="e">
        <f t="shared" si="104"/>
        <v>#DIV/0!</v>
      </c>
      <c r="EQ32" s="58" t="e">
        <f t="shared" si="105"/>
        <v>#DIV/0!</v>
      </c>
      <c r="ER32" s="58" t="e">
        <f t="shared" si="106"/>
        <v>#DIV/0!</v>
      </c>
      <c r="ES32" s="58" t="e">
        <f t="shared" si="107"/>
        <v>#DIV/0!</v>
      </c>
      <c r="ET32" s="58" t="e">
        <f t="shared" si="108"/>
        <v>#DIV/0!</v>
      </c>
      <c r="EU32" s="58" t="e">
        <f t="shared" si="109"/>
        <v>#DIV/0!</v>
      </c>
      <c r="EV32" s="58" t="e">
        <f t="shared" si="110"/>
        <v>#DIV/0!</v>
      </c>
      <c r="EW32" s="58" t="e">
        <f t="shared" si="111"/>
        <v>#DIV/0!</v>
      </c>
      <c r="EX32" s="58" t="e">
        <f t="shared" si="112"/>
        <v>#DIV/0!</v>
      </c>
      <c r="EY32" s="58" t="e">
        <f t="shared" si="113"/>
        <v>#DIV/0!</v>
      </c>
      <c r="EZ32" s="58" t="e">
        <f t="shared" si="114"/>
        <v>#DIV/0!</v>
      </c>
      <c r="FA32" s="58" t="e">
        <f t="shared" si="115"/>
        <v>#DIV/0!</v>
      </c>
      <c r="FB32" s="58" t="e">
        <f t="shared" si="116"/>
        <v>#DIV/0!</v>
      </c>
      <c r="FC32" s="149" t="e">
        <f t="shared" si="117"/>
        <v>#DIV/0!</v>
      </c>
    </row>
    <row r="33" spans="1:159" x14ac:dyDescent="0.25">
      <c r="A33" s="90">
        <v>33</v>
      </c>
      <c r="B33" s="150"/>
      <c r="C33" s="151"/>
      <c r="D33" s="151"/>
      <c r="E33" s="151"/>
      <c r="F33" s="151"/>
      <c r="G33" s="151"/>
      <c r="H33" s="151"/>
      <c r="I33" s="151"/>
      <c r="J33" s="151"/>
      <c r="K33" s="152"/>
      <c r="L33" s="127" t="e">
        <f t="shared" si="6"/>
        <v>#DIV/0!</v>
      </c>
      <c r="M33" s="127" t="e">
        <f t="shared" si="7"/>
        <v>#DIV/0!</v>
      </c>
      <c r="N33" s="127">
        <f t="shared" si="8"/>
        <v>0</v>
      </c>
      <c r="O33" s="127" t="e">
        <f t="shared" si="9"/>
        <v>#DIV/0!</v>
      </c>
      <c r="P33" s="66" t="e">
        <f t="shared" si="10"/>
        <v>#DIV/0!</v>
      </c>
      <c r="Q33" s="40"/>
      <c r="R33" s="105" t="e">
        <f t="shared" si="11"/>
        <v>#DIV/0!</v>
      </c>
      <c r="S33" s="142">
        <f t="shared" si="12"/>
        <v>0</v>
      </c>
      <c r="T33" s="142" t="e">
        <f t="shared" si="13"/>
        <v>#DIV/0!</v>
      </c>
      <c r="U33" s="143">
        <v>1.31E-6</v>
      </c>
      <c r="V33" s="143" t="e">
        <f t="shared" si="14"/>
        <v>#DIV/0!</v>
      </c>
      <c r="W33" s="144">
        <v>0.4</v>
      </c>
      <c r="X33" s="143" t="e">
        <f t="shared" si="15"/>
        <v>#DIV/0!</v>
      </c>
      <c r="Y33" s="145">
        <v>2.5000000000000001E-2</v>
      </c>
      <c r="Z33" s="145" t="e">
        <f t="shared" si="16"/>
        <v>#DIV/0!</v>
      </c>
      <c r="AA33" s="145" t="e">
        <f t="shared" si="17"/>
        <v>#DIV/0!</v>
      </c>
      <c r="AB33" s="145" t="e">
        <f t="shared" si="18"/>
        <v>#DIV/0!</v>
      </c>
      <c r="AC33" s="145" t="e">
        <f t="shared" si="19"/>
        <v>#DIV/0!</v>
      </c>
      <c r="AD33" s="145" t="e">
        <f t="shared" si="20"/>
        <v>#DIV/0!</v>
      </c>
      <c r="AE33" s="146" t="e">
        <f t="shared" si="21"/>
        <v>#DIV/0!</v>
      </c>
      <c r="AF33" s="144" t="e">
        <f t="shared" si="22"/>
        <v>#DIV/0!</v>
      </c>
      <c r="AG33" s="144" t="e">
        <f t="shared" si="23"/>
        <v>#DIV/0!</v>
      </c>
      <c r="AI33" s="101">
        <v>0</v>
      </c>
      <c r="AJ33" s="101">
        <v>1</v>
      </c>
      <c r="AK33" s="101">
        <v>2</v>
      </c>
      <c r="AL33" s="101">
        <v>3</v>
      </c>
      <c r="AM33" s="101">
        <v>4</v>
      </c>
      <c r="AN33" s="101">
        <v>5</v>
      </c>
      <c r="AO33" s="101">
        <v>6</v>
      </c>
      <c r="AP33" s="101">
        <v>7</v>
      </c>
      <c r="AQ33" s="101">
        <v>8</v>
      </c>
      <c r="AR33" s="101">
        <v>9</v>
      </c>
      <c r="AS33" s="101">
        <v>10</v>
      </c>
      <c r="AT33" s="101">
        <v>11</v>
      </c>
      <c r="AU33" s="101">
        <v>12</v>
      </c>
      <c r="AV33" s="101">
        <v>13</v>
      </c>
      <c r="AW33" s="101">
        <v>14</v>
      </c>
      <c r="AX33" s="101">
        <v>15</v>
      </c>
      <c r="AY33" s="101">
        <v>16</v>
      </c>
      <c r="AZ33" s="101">
        <v>17</v>
      </c>
      <c r="BA33" s="101">
        <v>18</v>
      </c>
      <c r="BB33" s="101">
        <v>19</v>
      </c>
      <c r="BC33" s="101">
        <v>20</v>
      </c>
      <c r="BD33" s="101">
        <v>21</v>
      </c>
      <c r="BE33" s="101">
        <v>22</v>
      </c>
      <c r="BF33" s="101">
        <v>23</v>
      </c>
      <c r="BG33" s="101">
        <v>24</v>
      </c>
      <c r="BH33" s="101">
        <v>25</v>
      </c>
      <c r="BI33" s="101">
        <v>26</v>
      </c>
      <c r="BJ33" s="101">
        <v>27</v>
      </c>
      <c r="BK33" s="101">
        <v>28</v>
      </c>
      <c r="BL33" s="101">
        <v>29</v>
      </c>
      <c r="BM33" s="101">
        <v>30</v>
      </c>
      <c r="BN33" s="147">
        <v>0.03</v>
      </c>
      <c r="BO33" s="148">
        <f t="shared" si="27"/>
        <v>1</v>
      </c>
      <c r="BP33" s="148">
        <f t="shared" si="28"/>
        <v>0.970873786407767</v>
      </c>
      <c r="BQ33" s="148">
        <f t="shared" si="29"/>
        <v>0.94259590913375435</v>
      </c>
      <c r="BR33" s="148">
        <f t="shared" si="30"/>
        <v>0.91514165935315961</v>
      </c>
      <c r="BS33" s="148">
        <f t="shared" si="31"/>
        <v>0.888487047915689</v>
      </c>
      <c r="BT33" s="148">
        <f t="shared" si="32"/>
        <v>0.86260878438416411</v>
      </c>
      <c r="BU33" s="148">
        <f t="shared" si="33"/>
        <v>0.83748425668365445</v>
      </c>
      <c r="BV33" s="148">
        <f t="shared" si="34"/>
        <v>0.81309151134335378</v>
      </c>
      <c r="BW33" s="148">
        <f t="shared" si="35"/>
        <v>0.78940923431393573</v>
      </c>
      <c r="BX33" s="148">
        <f t="shared" si="36"/>
        <v>0.76641673234362695</v>
      </c>
      <c r="BY33" s="148">
        <f t="shared" si="37"/>
        <v>0.74409391489672516</v>
      </c>
      <c r="BZ33" s="148">
        <f t="shared" si="38"/>
        <v>0.72242127659876232</v>
      </c>
      <c r="CA33" s="148">
        <f t="shared" si="39"/>
        <v>0.70137988019297326</v>
      </c>
      <c r="CB33" s="148">
        <f t="shared" si="40"/>
        <v>0.68095133999317792</v>
      </c>
      <c r="CC33" s="148">
        <f t="shared" si="41"/>
        <v>0.66111780581861923</v>
      </c>
      <c r="CD33" s="148">
        <f t="shared" si="42"/>
        <v>0.64186194739671765</v>
      </c>
      <c r="CE33" s="148">
        <f t="shared" si="43"/>
        <v>0.62316693922011435</v>
      </c>
      <c r="CF33" s="148">
        <f t="shared" si="44"/>
        <v>0.60501644584477121</v>
      </c>
      <c r="CG33" s="148">
        <f t="shared" si="45"/>
        <v>0.5873946076162827</v>
      </c>
      <c r="CH33" s="148">
        <f t="shared" si="46"/>
        <v>0.57028602681192497</v>
      </c>
      <c r="CI33" s="148">
        <f t="shared" si="47"/>
        <v>0.55367575418633497</v>
      </c>
      <c r="CJ33" s="148">
        <f t="shared" si="48"/>
        <v>0.5375492759090631</v>
      </c>
      <c r="CK33" s="148">
        <f t="shared" si="49"/>
        <v>0.52189250088258554</v>
      </c>
      <c r="CL33" s="148">
        <f t="shared" si="50"/>
        <v>0.50669174842969467</v>
      </c>
      <c r="CM33" s="148">
        <f t="shared" si="51"/>
        <v>0.49193373633950943</v>
      </c>
      <c r="CN33" s="148">
        <f t="shared" si="52"/>
        <v>0.47760556926165965</v>
      </c>
      <c r="CO33" s="148">
        <f t="shared" si="53"/>
        <v>0.46369472743850448</v>
      </c>
      <c r="CP33" s="148">
        <f t="shared" si="54"/>
        <v>0.45018905576553836</v>
      </c>
      <c r="CQ33" s="148">
        <f t="shared" si="55"/>
        <v>0.4370767531704256</v>
      </c>
      <c r="CR33" s="148">
        <f t="shared" si="56"/>
        <v>0.42434636230138412</v>
      </c>
      <c r="CS33" s="148">
        <f t="shared" si="57"/>
        <v>0.41198675951590691</v>
      </c>
      <c r="CT33" s="58">
        <f t="shared" si="58"/>
        <v>0</v>
      </c>
      <c r="CU33" s="58" t="e">
        <f t="shared" si="59"/>
        <v>#DIV/0!</v>
      </c>
      <c r="CV33" s="58" t="e">
        <f t="shared" si="60"/>
        <v>#DIV/0!</v>
      </c>
      <c r="CW33" s="58" t="e">
        <f t="shared" si="61"/>
        <v>#DIV/0!</v>
      </c>
      <c r="CX33" s="58" t="e">
        <f t="shared" si="62"/>
        <v>#DIV/0!</v>
      </c>
      <c r="CY33" s="58" t="e">
        <f t="shared" si="63"/>
        <v>#DIV/0!</v>
      </c>
      <c r="CZ33" s="58" t="e">
        <f t="shared" si="64"/>
        <v>#DIV/0!</v>
      </c>
      <c r="DA33" s="58" t="e">
        <f t="shared" si="65"/>
        <v>#DIV/0!</v>
      </c>
      <c r="DB33" s="58" t="e">
        <f t="shared" si="66"/>
        <v>#DIV/0!</v>
      </c>
      <c r="DC33" s="58" t="e">
        <f t="shared" si="67"/>
        <v>#DIV/0!</v>
      </c>
      <c r="DD33" s="58" t="e">
        <f t="shared" si="68"/>
        <v>#DIV/0!</v>
      </c>
      <c r="DE33" s="58" t="e">
        <f t="shared" si="69"/>
        <v>#DIV/0!</v>
      </c>
      <c r="DF33" s="58" t="e">
        <f t="shared" si="70"/>
        <v>#DIV/0!</v>
      </c>
      <c r="DG33" s="58" t="e">
        <f t="shared" si="71"/>
        <v>#DIV/0!</v>
      </c>
      <c r="DH33" s="58" t="e">
        <f t="shared" si="72"/>
        <v>#DIV/0!</v>
      </c>
      <c r="DI33" s="58" t="e">
        <f t="shared" si="73"/>
        <v>#DIV/0!</v>
      </c>
      <c r="DJ33" s="58" t="e">
        <f t="shared" si="74"/>
        <v>#DIV/0!</v>
      </c>
      <c r="DK33" s="58" t="e">
        <f t="shared" si="75"/>
        <v>#DIV/0!</v>
      </c>
      <c r="DL33" s="58" t="e">
        <f t="shared" si="76"/>
        <v>#DIV/0!</v>
      </c>
      <c r="DM33" s="58" t="e">
        <f t="shared" si="77"/>
        <v>#DIV/0!</v>
      </c>
      <c r="DN33" s="58" t="e">
        <f t="shared" si="78"/>
        <v>#DIV/0!</v>
      </c>
      <c r="DO33" s="58" t="e">
        <f t="shared" si="79"/>
        <v>#DIV/0!</v>
      </c>
      <c r="DP33" s="58" t="e">
        <f t="shared" si="80"/>
        <v>#DIV/0!</v>
      </c>
      <c r="DQ33" s="58" t="e">
        <f t="shared" si="81"/>
        <v>#DIV/0!</v>
      </c>
      <c r="DR33" s="58" t="e">
        <f t="shared" si="82"/>
        <v>#DIV/0!</v>
      </c>
      <c r="DS33" s="58" t="e">
        <f t="shared" si="83"/>
        <v>#DIV/0!</v>
      </c>
      <c r="DT33" s="58" t="e">
        <f t="shared" si="84"/>
        <v>#DIV/0!</v>
      </c>
      <c r="DU33" s="58" t="e">
        <f t="shared" si="85"/>
        <v>#DIV/0!</v>
      </c>
      <c r="DV33" s="58" t="e">
        <f t="shared" si="86"/>
        <v>#DIV/0!</v>
      </c>
      <c r="DW33" s="58" t="e">
        <f t="shared" si="87"/>
        <v>#DIV/0!</v>
      </c>
      <c r="DX33" s="58" t="e">
        <f t="shared" si="88"/>
        <v>#DIV/0!</v>
      </c>
      <c r="DY33" s="58">
        <f t="shared" si="89"/>
        <v>0</v>
      </c>
      <c r="DZ33" s="58" t="e">
        <f t="shared" si="3"/>
        <v>#DIV/0!</v>
      </c>
      <c r="EA33" s="58" t="e">
        <f t="shared" si="4"/>
        <v>#DIV/0!</v>
      </c>
      <c r="EB33" s="58" t="e">
        <f t="shared" si="90"/>
        <v>#DIV/0!</v>
      </c>
      <c r="EC33" s="58" t="e">
        <f t="shared" si="91"/>
        <v>#DIV/0!</v>
      </c>
      <c r="ED33" s="58" t="e">
        <f t="shared" si="92"/>
        <v>#DIV/0!</v>
      </c>
      <c r="EE33" s="58" t="e">
        <f t="shared" si="93"/>
        <v>#DIV/0!</v>
      </c>
      <c r="EF33" s="58" t="e">
        <f t="shared" si="94"/>
        <v>#DIV/0!</v>
      </c>
      <c r="EG33" s="58" t="e">
        <f t="shared" si="95"/>
        <v>#DIV/0!</v>
      </c>
      <c r="EH33" s="58" t="e">
        <f t="shared" si="96"/>
        <v>#DIV/0!</v>
      </c>
      <c r="EI33" s="58" t="e">
        <f t="shared" si="97"/>
        <v>#DIV/0!</v>
      </c>
      <c r="EJ33" s="58" t="e">
        <f t="shared" si="98"/>
        <v>#DIV/0!</v>
      </c>
      <c r="EK33" s="58" t="e">
        <f t="shared" si="99"/>
        <v>#DIV/0!</v>
      </c>
      <c r="EL33" s="58" t="e">
        <f t="shared" si="100"/>
        <v>#DIV/0!</v>
      </c>
      <c r="EM33" s="58" t="e">
        <f t="shared" si="101"/>
        <v>#DIV/0!</v>
      </c>
      <c r="EN33" s="58" t="e">
        <f t="shared" si="102"/>
        <v>#DIV/0!</v>
      </c>
      <c r="EO33" s="58" t="e">
        <f t="shared" si="103"/>
        <v>#DIV/0!</v>
      </c>
      <c r="EP33" s="58" t="e">
        <f t="shared" si="104"/>
        <v>#DIV/0!</v>
      </c>
      <c r="EQ33" s="58" t="e">
        <f t="shared" si="105"/>
        <v>#DIV/0!</v>
      </c>
      <c r="ER33" s="58" t="e">
        <f t="shared" si="106"/>
        <v>#DIV/0!</v>
      </c>
      <c r="ES33" s="58" t="e">
        <f t="shared" si="107"/>
        <v>#DIV/0!</v>
      </c>
      <c r="ET33" s="58" t="e">
        <f t="shared" si="108"/>
        <v>#DIV/0!</v>
      </c>
      <c r="EU33" s="58" t="e">
        <f t="shared" si="109"/>
        <v>#DIV/0!</v>
      </c>
      <c r="EV33" s="58" t="e">
        <f t="shared" si="110"/>
        <v>#DIV/0!</v>
      </c>
      <c r="EW33" s="58" t="e">
        <f t="shared" si="111"/>
        <v>#DIV/0!</v>
      </c>
      <c r="EX33" s="58" t="e">
        <f t="shared" si="112"/>
        <v>#DIV/0!</v>
      </c>
      <c r="EY33" s="58" t="e">
        <f t="shared" si="113"/>
        <v>#DIV/0!</v>
      </c>
      <c r="EZ33" s="58" t="e">
        <f t="shared" si="114"/>
        <v>#DIV/0!</v>
      </c>
      <c r="FA33" s="58" t="e">
        <f t="shared" si="115"/>
        <v>#DIV/0!</v>
      </c>
      <c r="FB33" s="58" t="e">
        <f t="shared" si="116"/>
        <v>#DIV/0!</v>
      </c>
      <c r="FC33" s="149" t="e">
        <f t="shared" si="117"/>
        <v>#DIV/0!</v>
      </c>
    </row>
    <row r="34" spans="1:159" x14ac:dyDescent="0.25">
      <c r="A34" s="90">
        <v>34</v>
      </c>
      <c r="B34" s="150"/>
      <c r="C34" s="151"/>
      <c r="D34" s="151"/>
      <c r="E34" s="151"/>
      <c r="F34" s="151"/>
      <c r="G34" s="151"/>
      <c r="H34" s="151"/>
      <c r="I34" s="151"/>
      <c r="J34" s="151"/>
      <c r="K34" s="152"/>
      <c r="L34" s="127" t="e">
        <f t="shared" si="6"/>
        <v>#DIV/0!</v>
      </c>
      <c r="M34" s="127" t="e">
        <f t="shared" si="7"/>
        <v>#DIV/0!</v>
      </c>
      <c r="N34" s="127">
        <f t="shared" si="8"/>
        <v>0</v>
      </c>
      <c r="O34" s="127" t="e">
        <f t="shared" si="9"/>
        <v>#DIV/0!</v>
      </c>
      <c r="P34" s="66" t="e">
        <f t="shared" si="10"/>
        <v>#DIV/0!</v>
      </c>
      <c r="Q34" s="40"/>
      <c r="R34" s="105" t="e">
        <f t="shared" si="11"/>
        <v>#DIV/0!</v>
      </c>
      <c r="S34" s="142">
        <f t="shared" si="12"/>
        <v>0</v>
      </c>
      <c r="T34" s="142" t="e">
        <f t="shared" si="13"/>
        <v>#DIV/0!</v>
      </c>
      <c r="U34" s="143">
        <v>1.31E-6</v>
      </c>
      <c r="V34" s="143" t="e">
        <f t="shared" si="14"/>
        <v>#DIV/0!</v>
      </c>
      <c r="W34" s="144">
        <v>0.4</v>
      </c>
      <c r="X34" s="143" t="e">
        <f t="shared" si="15"/>
        <v>#DIV/0!</v>
      </c>
      <c r="Y34" s="145">
        <v>2.5000000000000001E-2</v>
      </c>
      <c r="Z34" s="145" t="e">
        <f t="shared" si="16"/>
        <v>#DIV/0!</v>
      </c>
      <c r="AA34" s="145" t="e">
        <f t="shared" si="17"/>
        <v>#DIV/0!</v>
      </c>
      <c r="AB34" s="145" t="e">
        <f t="shared" si="18"/>
        <v>#DIV/0!</v>
      </c>
      <c r="AC34" s="145" t="e">
        <f t="shared" si="19"/>
        <v>#DIV/0!</v>
      </c>
      <c r="AD34" s="145" t="e">
        <f t="shared" si="20"/>
        <v>#DIV/0!</v>
      </c>
      <c r="AE34" s="146" t="e">
        <f t="shared" si="21"/>
        <v>#DIV/0!</v>
      </c>
      <c r="AF34" s="144" t="e">
        <f t="shared" si="22"/>
        <v>#DIV/0!</v>
      </c>
      <c r="AG34" s="144" t="e">
        <f t="shared" si="23"/>
        <v>#DIV/0!</v>
      </c>
      <c r="AI34" s="101">
        <v>0</v>
      </c>
      <c r="AJ34" s="101">
        <v>1</v>
      </c>
      <c r="AK34" s="101">
        <v>2</v>
      </c>
      <c r="AL34" s="101">
        <v>3</v>
      </c>
      <c r="AM34" s="101">
        <v>4</v>
      </c>
      <c r="AN34" s="101">
        <v>5</v>
      </c>
      <c r="AO34" s="101">
        <v>6</v>
      </c>
      <c r="AP34" s="101">
        <v>7</v>
      </c>
      <c r="AQ34" s="101">
        <v>8</v>
      </c>
      <c r="AR34" s="101">
        <v>9</v>
      </c>
      <c r="AS34" s="101">
        <v>10</v>
      </c>
      <c r="AT34" s="101">
        <v>11</v>
      </c>
      <c r="AU34" s="101">
        <v>12</v>
      </c>
      <c r="AV34" s="101">
        <v>13</v>
      </c>
      <c r="AW34" s="101">
        <v>14</v>
      </c>
      <c r="AX34" s="101">
        <v>15</v>
      </c>
      <c r="AY34" s="101">
        <v>16</v>
      </c>
      <c r="AZ34" s="101">
        <v>17</v>
      </c>
      <c r="BA34" s="101">
        <v>18</v>
      </c>
      <c r="BB34" s="101">
        <v>19</v>
      </c>
      <c r="BC34" s="101">
        <v>20</v>
      </c>
      <c r="BD34" s="101">
        <v>21</v>
      </c>
      <c r="BE34" s="101">
        <v>22</v>
      </c>
      <c r="BF34" s="101">
        <v>23</v>
      </c>
      <c r="BG34" s="101">
        <v>24</v>
      </c>
      <c r="BH34" s="101">
        <v>25</v>
      </c>
      <c r="BI34" s="101">
        <v>26</v>
      </c>
      <c r="BJ34" s="101">
        <v>27</v>
      </c>
      <c r="BK34" s="101">
        <v>28</v>
      </c>
      <c r="BL34" s="101">
        <v>29</v>
      </c>
      <c r="BM34" s="101">
        <v>30</v>
      </c>
      <c r="BN34" s="147">
        <v>0.03</v>
      </c>
      <c r="BO34" s="148">
        <f t="shared" si="27"/>
        <v>1</v>
      </c>
      <c r="BP34" s="148">
        <f t="shared" si="28"/>
        <v>0.970873786407767</v>
      </c>
      <c r="BQ34" s="148">
        <f t="shared" si="29"/>
        <v>0.94259590913375435</v>
      </c>
      <c r="BR34" s="148">
        <f t="shared" si="30"/>
        <v>0.91514165935315961</v>
      </c>
      <c r="BS34" s="148">
        <f t="shared" si="31"/>
        <v>0.888487047915689</v>
      </c>
      <c r="BT34" s="148">
        <f t="shared" si="32"/>
        <v>0.86260878438416411</v>
      </c>
      <c r="BU34" s="148">
        <f t="shared" si="33"/>
        <v>0.83748425668365445</v>
      </c>
      <c r="BV34" s="148">
        <f t="shared" si="34"/>
        <v>0.81309151134335378</v>
      </c>
      <c r="BW34" s="148">
        <f t="shared" si="35"/>
        <v>0.78940923431393573</v>
      </c>
      <c r="BX34" s="148">
        <f t="shared" si="36"/>
        <v>0.76641673234362695</v>
      </c>
      <c r="BY34" s="148">
        <f t="shared" si="37"/>
        <v>0.74409391489672516</v>
      </c>
      <c r="BZ34" s="148">
        <f t="shared" si="38"/>
        <v>0.72242127659876232</v>
      </c>
      <c r="CA34" s="148">
        <f t="shared" si="39"/>
        <v>0.70137988019297326</v>
      </c>
      <c r="CB34" s="148">
        <f t="shared" si="40"/>
        <v>0.68095133999317792</v>
      </c>
      <c r="CC34" s="148">
        <f t="shared" si="41"/>
        <v>0.66111780581861923</v>
      </c>
      <c r="CD34" s="148">
        <f t="shared" si="42"/>
        <v>0.64186194739671765</v>
      </c>
      <c r="CE34" s="148">
        <f t="shared" si="43"/>
        <v>0.62316693922011435</v>
      </c>
      <c r="CF34" s="148">
        <f t="shared" si="44"/>
        <v>0.60501644584477121</v>
      </c>
      <c r="CG34" s="148">
        <f t="shared" si="45"/>
        <v>0.5873946076162827</v>
      </c>
      <c r="CH34" s="148">
        <f t="shared" si="46"/>
        <v>0.57028602681192497</v>
      </c>
      <c r="CI34" s="148">
        <f t="shared" si="47"/>
        <v>0.55367575418633497</v>
      </c>
      <c r="CJ34" s="148">
        <f t="shared" si="48"/>
        <v>0.5375492759090631</v>
      </c>
      <c r="CK34" s="148">
        <f t="shared" si="49"/>
        <v>0.52189250088258554</v>
      </c>
      <c r="CL34" s="148">
        <f t="shared" si="50"/>
        <v>0.50669174842969467</v>
      </c>
      <c r="CM34" s="148">
        <f t="shared" si="51"/>
        <v>0.49193373633950943</v>
      </c>
      <c r="CN34" s="148">
        <f t="shared" si="52"/>
        <v>0.47760556926165965</v>
      </c>
      <c r="CO34" s="148">
        <f t="shared" si="53"/>
        <v>0.46369472743850448</v>
      </c>
      <c r="CP34" s="148">
        <f t="shared" si="54"/>
        <v>0.45018905576553836</v>
      </c>
      <c r="CQ34" s="148">
        <f t="shared" si="55"/>
        <v>0.4370767531704256</v>
      </c>
      <c r="CR34" s="148">
        <f t="shared" si="56"/>
        <v>0.42434636230138412</v>
      </c>
      <c r="CS34" s="148">
        <f t="shared" si="57"/>
        <v>0.41198675951590691</v>
      </c>
      <c r="CT34" s="58">
        <f t="shared" si="58"/>
        <v>0</v>
      </c>
      <c r="CU34" s="58" t="e">
        <f t="shared" si="59"/>
        <v>#DIV/0!</v>
      </c>
      <c r="CV34" s="58" t="e">
        <f t="shared" si="60"/>
        <v>#DIV/0!</v>
      </c>
      <c r="CW34" s="58" t="e">
        <f t="shared" si="61"/>
        <v>#DIV/0!</v>
      </c>
      <c r="CX34" s="58" t="e">
        <f t="shared" si="62"/>
        <v>#DIV/0!</v>
      </c>
      <c r="CY34" s="58" t="e">
        <f t="shared" si="63"/>
        <v>#DIV/0!</v>
      </c>
      <c r="CZ34" s="58" t="e">
        <f t="shared" si="64"/>
        <v>#DIV/0!</v>
      </c>
      <c r="DA34" s="58" t="e">
        <f t="shared" si="65"/>
        <v>#DIV/0!</v>
      </c>
      <c r="DB34" s="58" t="e">
        <f t="shared" si="66"/>
        <v>#DIV/0!</v>
      </c>
      <c r="DC34" s="58" t="e">
        <f t="shared" si="67"/>
        <v>#DIV/0!</v>
      </c>
      <c r="DD34" s="58" t="e">
        <f t="shared" si="68"/>
        <v>#DIV/0!</v>
      </c>
      <c r="DE34" s="58" t="e">
        <f t="shared" si="69"/>
        <v>#DIV/0!</v>
      </c>
      <c r="DF34" s="58" t="e">
        <f t="shared" si="70"/>
        <v>#DIV/0!</v>
      </c>
      <c r="DG34" s="58" t="e">
        <f t="shared" si="71"/>
        <v>#DIV/0!</v>
      </c>
      <c r="DH34" s="58" t="e">
        <f t="shared" si="72"/>
        <v>#DIV/0!</v>
      </c>
      <c r="DI34" s="58" t="e">
        <f t="shared" si="73"/>
        <v>#DIV/0!</v>
      </c>
      <c r="DJ34" s="58" t="e">
        <f t="shared" si="74"/>
        <v>#DIV/0!</v>
      </c>
      <c r="DK34" s="58" t="e">
        <f t="shared" si="75"/>
        <v>#DIV/0!</v>
      </c>
      <c r="DL34" s="58" t="e">
        <f t="shared" si="76"/>
        <v>#DIV/0!</v>
      </c>
      <c r="DM34" s="58" t="e">
        <f t="shared" si="77"/>
        <v>#DIV/0!</v>
      </c>
      <c r="DN34" s="58" t="e">
        <f t="shared" si="78"/>
        <v>#DIV/0!</v>
      </c>
      <c r="DO34" s="58" t="e">
        <f t="shared" si="79"/>
        <v>#DIV/0!</v>
      </c>
      <c r="DP34" s="58" t="e">
        <f t="shared" si="80"/>
        <v>#DIV/0!</v>
      </c>
      <c r="DQ34" s="58" t="e">
        <f t="shared" si="81"/>
        <v>#DIV/0!</v>
      </c>
      <c r="DR34" s="58" t="e">
        <f t="shared" si="82"/>
        <v>#DIV/0!</v>
      </c>
      <c r="DS34" s="58" t="e">
        <f t="shared" si="83"/>
        <v>#DIV/0!</v>
      </c>
      <c r="DT34" s="58" t="e">
        <f t="shared" si="84"/>
        <v>#DIV/0!</v>
      </c>
      <c r="DU34" s="58" t="e">
        <f t="shared" si="85"/>
        <v>#DIV/0!</v>
      </c>
      <c r="DV34" s="58" t="e">
        <f t="shared" si="86"/>
        <v>#DIV/0!</v>
      </c>
      <c r="DW34" s="58" t="e">
        <f t="shared" si="87"/>
        <v>#DIV/0!</v>
      </c>
      <c r="DX34" s="58" t="e">
        <f t="shared" si="88"/>
        <v>#DIV/0!</v>
      </c>
      <c r="DY34" s="58">
        <f t="shared" si="89"/>
        <v>0</v>
      </c>
      <c r="DZ34" s="58" t="e">
        <f t="shared" si="3"/>
        <v>#DIV/0!</v>
      </c>
      <c r="EA34" s="58" t="e">
        <f t="shared" si="4"/>
        <v>#DIV/0!</v>
      </c>
      <c r="EB34" s="58" t="e">
        <f t="shared" si="90"/>
        <v>#DIV/0!</v>
      </c>
      <c r="EC34" s="58" t="e">
        <f t="shared" si="91"/>
        <v>#DIV/0!</v>
      </c>
      <c r="ED34" s="58" t="e">
        <f t="shared" si="92"/>
        <v>#DIV/0!</v>
      </c>
      <c r="EE34" s="58" t="e">
        <f t="shared" si="93"/>
        <v>#DIV/0!</v>
      </c>
      <c r="EF34" s="58" t="e">
        <f t="shared" si="94"/>
        <v>#DIV/0!</v>
      </c>
      <c r="EG34" s="58" t="e">
        <f t="shared" si="95"/>
        <v>#DIV/0!</v>
      </c>
      <c r="EH34" s="58" t="e">
        <f t="shared" si="96"/>
        <v>#DIV/0!</v>
      </c>
      <c r="EI34" s="58" t="e">
        <f t="shared" si="97"/>
        <v>#DIV/0!</v>
      </c>
      <c r="EJ34" s="58" t="e">
        <f t="shared" si="98"/>
        <v>#DIV/0!</v>
      </c>
      <c r="EK34" s="58" t="e">
        <f t="shared" si="99"/>
        <v>#DIV/0!</v>
      </c>
      <c r="EL34" s="58" t="e">
        <f t="shared" si="100"/>
        <v>#DIV/0!</v>
      </c>
      <c r="EM34" s="58" t="e">
        <f t="shared" si="101"/>
        <v>#DIV/0!</v>
      </c>
      <c r="EN34" s="58" t="e">
        <f t="shared" si="102"/>
        <v>#DIV/0!</v>
      </c>
      <c r="EO34" s="58" t="e">
        <f t="shared" si="103"/>
        <v>#DIV/0!</v>
      </c>
      <c r="EP34" s="58" t="e">
        <f t="shared" si="104"/>
        <v>#DIV/0!</v>
      </c>
      <c r="EQ34" s="58" t="e">
        <f t="shared" si="105"/>
        <v>#DIV/0!</v>
      </c>
      <c r="ER34" s="58" t="e">
        <f t="shared" si="106"/>
        <v>#DIV/0!</v>
      </c>
      <c r="ES34" s="58" t="e">
        <f t="shared" si="107"/>
        <v>#DIV/0!</v>
      </c>
      <c r="ET34" s="58" t="e">
        <f t="shared" si="108"/>
        <v>#DIV/0!</v>
      </c>
      <c r="EU34" s="58" t="e">
        <f t="shared" si="109"/>
        <v>#DIV/0!</v>
      </c>
      <c r="EV34" s="58" t="e">
        <f t="shared" si="110"/>
        <v>#DIV/0!</v>
      </c>
      <c r="EW34" s="58" t="e">
        <f t="shared" si="111"/>
        <v>#DIV/0!</v>
      </c>
      <c r="EX34" s="58" t="e">
        <f t="shared" si="112"/>
        <v>#DIV/0!</v>
      </c>
      <c r="EY34" s="58" t="e">
        <f t="shared" si="113"/>
        <v>#DIV/0!</v>
      </c>
      <c r="EZ34" s="58" t="e">
        <f t="shared" si="114"/>
        <v>#DIV/0!</v>
      </c>
      <c r="FA34" s="58" t="e">
        <f t="shared" si="115"/>
        <v>#DIV/0!</v>
      </c>
      <c r="FB34" s="58" t="e">
        <f t="shared" si="116"/>
        <v>#DIV/0!</v>
      </c>
      <c r="FC34" s="149" t="e">
        <f t="shared" si="117"/>
        <v>#DIV/0!</v>
      </c>
    </row>
    <row r="35" spans="1:159" x14ac:dyDescent="0.25">
      <c r="A35" s="90">
        <v>35</v>
      </c>
      <c r="B35" s="150"/>
      <c r="C35" s="151"/>
      <c r="D35" s="151"/>
      <c r="E35" s="151"/>
      <c r="F35" s="151"/>
      <c r="G35" s="151"/>
      <c r="H35" s="151"/>
      <c r="I35" s="151"/>
      <c r="J35" s="151"/>
      <c r="K35" s="152"/>
      <c r="L35" s="127" t="e">
        <f t="shared" si="6"/>
        <v>#DIV/0!</v>
      </c>
      <c r="M35" s="127" t="e">
        <f t="shared" si="7"/>
        <v>#DIV/0!</v>
      </c>
      <c r="N35" s="127">
        <f t="shared" si="8"/>
        <v>0</v>
      </c>
      <c r="O35" s="127" t="e">
        <f t="shared" si="9"/>
        <v>#DIV/0!</v>
      </c>
      <c r="P35" s="66" t="e">
        <f t="shared" si="10"/>
        <v>#DIV/0!</v>
      </c>
      <c r="Q35" s="40"/>
      <c r="R35" s="105" t="e">
        <f t="shared" si="11"/>
        <v>#DIV/0!</v>
      </c>
      <c r="S35" s="142">
        <f t="shared" si="12"/>
        <v>0</v>
      </c>
      <c r="T35" s="142" t="e">
        <f t="shared" si="13"/>
        <v>#DIV/0!</v>
      </c>
      <c r="U35" s="143">
        <v>1.31E-6</v>
      </c>
      <c r="V35" s="143" t="e">
        <f t="shared" si="14"/>
        <v>#DIV/0!</v>
      </c>
      <c r="W35" s="144">
        <v>0.4</v>
      </c>
      <c r="X35" s="143" t="e">
        <f t="shared" si="15"/>
        <v>#DIV/0!</v>
      </c>
      <c r="Y35" s="145">
        <v>2.5000000000000001E-2</v>
      </c>
      <c r="Z35" s="145" t="e">
        <f t="shared" si="16"/>
        <v>#DIV/0!</v>
      </c>
      <c r="AA35" s="145" t="e">
        <f t="shared" si="17"/>
        <v>#DIV/0!</v>
      </c>
      <c r="AB35" s="145" t="e">
        <f t="shared" si="18"/>
        <v>#DIV/0!</v>
      </c>
      <c r="AC35" s="145" t="e">
        <f t="shared" si="19"/>
        <v>#DIV/0!</v>
      </c>
      <c r="AD35" s="145" t="e">
        <f t="shared" si="20"/>
        <v>#DIV/0!</v>
      </c>
      <c r="AE35" s="146" t="e">
        <f t="shared" si="21"/>
        <v>#DIV/0!</v>
      </c>
      <c r="AF35" s="144" t="e">
        <f t="shared" si="22"/>
        <v>#DIV/0!</v>
      </c>
      <c r="AG35" s="144" t="e">
        <f t="shared" si="23"/>
        <v>#DIV/0!</v>
      </c>
      <c r="AI35" s="101">
        <v>0</v>
      </c>
      <c r="AJ35" s="101">
        <v>1</v>
      </c>
      <c r="AK35" s="101">
        <v>2</v>
      </c>
      <c r="AL35" s="101">
        <v>3</v>
      </c>
      <c r="AM35" s="101">
        <v>4</v>
      </c>
      <c r="AN35" s="101">
        <v>5</v>
      </c>
      <c r="AO35" s="101">
        <v>6</v>
      </c>
      <c r="AP35" s="101">
        <v>7</v>
      </c>
      <c r="AQ35" s="101">
        <v>8</v>
      </c>
      <c r="AR35" s="101">
        <v>9</v>
      </c>
      <c r="AS35" s="101">
        <v>10</v>
      </c>
      <c r="AT35" s="101">
        <v>11</v>
      </c>
      <c r="AU35" s="101">
        <v>12</v>
      </c>
      <c r="AV35" s="101">
        <v>13</v>
      </c>
      <c r="AW35" s="101">
        <v>14</v>
      </c>
      <c r="AX35" s="101">
        <v>15</v>
      </c>
      <c r="AY35" s="101">
        <v>16</v>
      </c>
      <c r="AZ35" s="101">
        <v>17</v>
      </c>
      <c r="BA35" s="101">
        <v>18</v>
      </c>
      <c r="BB35" s="101">
        <v>19</v>
      </c>
      <c r="BC35" s="101">
        <v>20</v>
      </c>
      <c r="BD35" s="101">
        <v>21</v>
      </c>
      <c r="BE35" s="101">
        <v>22</v>
      </c>
      <c r="BF35" s="101">
        <v>23</v>
      </c>
      <c r="BG35" s="101">
        <v>24</v>
      </c>
      <c r="BH35" s="101">
        <v>25</v>
      </c>
      <c r="BI35" s="101">
        <v>26</v>
      </c>
      <c r="BJ35" s="101">
        <v>27</v>
      </c>
      <c r="BK35" s="101">
        <v>28</v>
      </c>
      <c r="BL35" s="101">
        <v>29</v>
      </c>
      <c r="BM35" s="101">
        <v>30</v>
      </c>
      <c r="BN35" s="147">
        <v>0.03</v>
      </c>
      <c r="BO35" s="148">
        <f t="shared" si="27"/>
        <v>1</v>
      </c>
      <c r="BP35" s="148">
        <f t="shared" si="28"/>
        <v>0.970873786407767</v>
      </c>
      <c r="BQ35" s="148">
        <f t="shared" si="29"/>
        <v>0.94259590913375435</v>
      </c>
      <c r="BR35" s="148">
        <f t="shared" si="30"/>
        <v>0.91514165935315961</v>
      </c>
      <c r="BS35" s="148">
        <f t="shared" si="31"/>
        <v>0.888487047915689</v>
      </c>
      <c r="BT35" s="148">
        <f t="shared" si="32"/>
        <v>0.86260878438416411</v>
      </c>
      <c r="BU35" s="148">
        <f t="shared" si="33"/>
        <v>0.83748425668365445</v>
      </c>
      <c r="BV35" s="148">
        <f t="shared" si="34"/>
        <v>0.81309151134335378</v>
      </c>
      <c r="BW35" s="148">
        <f t="shared" si="35"/>
        <v>0.78940923431393573</v>
      </c>
      <c r="BX35" s="148">
        <f t="shared" si="36"/>
        <v>0.76641673234362695</v>
      </c>
      <c r="BY35" s="148">
        <f t="shared" si="37"/>
        <v>0.74409391489672516</v>
      </c>
      <c r="BZ35" s="148">
        <f t="shared" si="38"/>
        <v>0.72242127659876232</v>
      </c>
      <c r="CA35" s="148">
        <f t="shared" si="39"/>
        <v>0.70137988019297326</v>
      </c>
      <c r="CB35" s="148">
        <f t="shared" si="40"/>
        <v>0.68095133999317792</v>
      </c>
      <c r="CC35" s="148">
        <f t="shared" si="41"/>
        <v>0.66111780581861923</v>
      </c>
      <c r="CD35" s="148">
        <f t="shared" si="42"/>
        <v>0.64186194739671765</v>
      </c>
      <c r="CE35" s="148">
        <f t="shared" si="43"/>
        <v>0.62316693922011435</v>
      </c>
      <c r="CF35" s="148">
        <f t="shared" si="44"/>
        <v>0.60501644584477121</v>
      </c>
      <c r="CG35" s="148">
        <f t="shared" si="45"/>
        <v>0.5873946076162827</v>
      </c>
      <c r="CH35" s="148">
        <f t="shared" si="46"/>
        <v>0.57028602681192497</v>
      </c>
      <c r="CI35" s="148">
        <f t="shared" si="47"/>
        <v>0.55367575418633497</v>
      </c>
      <c r="CJ35" s="148">
        <f t="shared" si="48"/>
        <v>0.5375492759090631</v>
      </c>
      <c r="CK35" s="148">
        <f t="shared" si="49"/>
        <v>0.52189250088258554</v>
      </c>
      <c r="CL35" s="148">
        <f t="shared" si="50"/>
        <v>0.50669174842969467</v>
      </c>
      <c r="CM35" s="148">
        <f t="shared" si="51"/>
        <v>0.49193373633950943</v>
      </c>
      <c r="CN35" s="148">
        <f t="shared" si="52"/>
        <v>0.47760556926165965</v>
      </c>
      <c r="CO35" s="148">
        <f t="shared" si="53"/>
        <v>0.46369472743850448</v>
      </c>
      <c r="CP35" s="148">
        <f t="shared" si="54"/>
        <v>0.45018905576553836</v>
      </c>
      <c r="CQ35" s="148">
        <f t="shared" si="55"/>
        <v>0.4370767531704256</v>
      </c>
      <c r="CR35" s="148">
        <f t="shared" si="56"/>
        <v>0.42434636230138412</v>
      </c>
      <c r="CS35" s="148">
        <f t="shared" si="57"/>
        <v>0.41198675951590691</v>
      </c>
      <c r="CT35" s="58">
        <f t="shared" si="58"/>
        <v>0</v>
      </c>
      <c r="CU35" s="58" t="e">
        <f t="shared" si="59"/>
        <v>#DIV/0!</v>
      </c>
      <c r="CV35" s="58" t="e">
        <f t="shared" si="60"/>
        <v>#DIV/0!</v>
      </c>
      <c r="CW35" s="58" t="e">
        <f t="shared" si="61"/>
        <v>#DIV/0!</v>
      </c>
      <c r="CX35" s="58" t="e">
        <f t="shared" si="62"/>
        <v>#DIV/0!</v>
      </c>
      <c r="CY35" s="58" t="e">
        <f t="shared" si="63"/>
        <v>#DIV/0!</v>
      </c>
      <c r="CZ35" s="58" t="e">
        <f t="shared" si="64"/>
        <v>#DIV/0!</v>
      </c>
      <c r="DA35" s="58" t="e">
        <f t="shared" si="65"/>
        <v>#DIV/0!</v>
      </c>
      <c r="DB35" s="58" t="e">
        <f t="shared" si="66"/>
        <v>#DIV/0!</v>
      </c>
      <c r="DC35" s="58" t="e">
        <f t="shared" si="67"/>
        <v>#DIV/0!</v>
      </c>
      <c r="DD35" s="58" t="e">
        <f t="shared" si="68"/>
        <v>#DIV/0!</v>
      </c>
      <c r="DE35" s="58" t="e">
        <f t="shared" si="69"/>
        <v>#DIV/0!</v>
      </c>
      <c r="DF35" s="58" t="e">
        <f t="shared" si="70"/>
        <v>#DIV/0!</v>
      </c>
      <c r="DG35" s="58" t="e">
        <f t="shared" si="71"/>
        <v>#DIV/0!</v>
      </c>
      <c r="DH35" s="58" t="e">
        <f t="shared" si="72"/>
        <v>#DIV/0!</v>
      </c>
      <c r="DI35" s="58" t="e">
        <f t="shared" si="73"/>
        <v>#DIV/0!</v>
      </c>
      <c r="DJ35" s="58" t="e">
        <f t="shared" si="74"/>
        <v>#DIV/0!</v>
      </c>
      <c r="DK35" s="58" t="e">
        <f t="shared" si="75"/>
        <v>#DIV/0!</v>
      </c>
      <c r="DL35" s="58" t="e">
        <f t="shared" si="76"/>
        <v>#DIV/0!</v>
      </c>
      <c r="DM35" s="58" t="e">
        <f t="shared" si="77"/>
        <v>#DIV/0!</v>
      </c>
      <c r="DN35" s="58" t="e">
        <f t="shared" si="78"/>
        <v>#DIV/0!</v>
      </c>
      <c r="DO35" s="58" t="e">
        <f t="shared" si="79"/>
        <v>#DIV/0!</v>
      </c>
      <c r="DP35" s="58" t="e">
        <f t="shared" si="80"/>
        <v>#DIV/0!</v>
      </c>
      <c r="DQ35" s="58" t="e">
        <f t="shared" si="81"/>
        <v>#DIV/0!</v>
      </c>
      <c r="DR35" s="58" t="e">
        <f t="shared" si="82"/>
        <v>#DIV/0!</v>
      </c>
      <c r="DS35" s="58" t="e">
        <f t="shared" si="83"/>
        <v>#DIV/0!</v>
      </c>
      <c r="DT35" s="58" t="e">
        <f t="shared" si="84"/>
        <v>#DIV/0!</v>
      </c>
      <c r="DU35" s="58" t="e">
        <f t="shared" si="85"/>
        <v>#DIV/0!</v>
      </c>
      <c r="DV35" s="58" t="e">
        <f t="shared" si="86"/>
        <v>#DIV/0!</v>
      </c>
      <c r="DW35" s="58" t="e">
        <f t="shared" si="87"/>
        <v>#DIV/0!</v>
      </c>
      <c r="DX35" s="58" t="e">
        <f t="shared" si="88"/>
        <v>#DIV/0!</v>
      </c>
      <c r="DY35" s="58">
        <f t="shared" si="89"/>
        <v>0</v>
      </c>
      <c r="DZ35" s="58" t="e">
        <f t="shared" si="3"/>
        <v>#DIV/0!</v>
      </c>
      <c r="EA35" s="58" t="e">
        <f t="shared" si="4"/>
        <v>#DIV/0!</v>
      </c>
      <c r="EB35" s="58" t="e">
        <f t="shared" si="90"/>
        <v>#DIV/0!</v>
      </c>
      <c r="EC35" s="58" t="e">
        <f t="shared" si="91"/>
        <v>#DIV/0!</v>
      </c>
      <c r="ED35" s="58" t="e">
        <f t="shared" si="92"/>
        <v>#DIV/0!</v>
      </c>
      <c r="EE35" s="58" t="e">
        <f t="shared" si="93"/>
        <v>#DIV/0!</v>
      </c>
      <c r="EF35" s="58" t="e">
        <f t="shared" si="94"/>
        <v>#DIV/0!</v>
      </c>
      <c r="EG35" s="58" t="e">
        <f t="shared" si="95"/>
        <v>#DIV/0!</v>
      </c>
      <c r="EH35" s="58" t="e">
        <f t="shared" si="96"/>
        <v>#DIV/0!</v>
      </c>
      <c r="EI35" s="58" t="e">
        <f t="shared" si="97"/>
        <v>#DIV/0!</v>
      </c>
      <c r="EJ35" s="58" t="e">
        <f t="shared" si="98"/>
        <v>#DIV/0!</v>
      </c>
      <c r="EK35" s="58" t="e">
        <f t="shared" si="99"/>
        <v>#DIV/0!</v>
      </c>
      <c r="EL35" s="58" t="e">
        <f t="shared" si="100"/>
        <v>#DIV/0!</v>
      </c>
      <c r="EM35" s="58" t="e">
        <f t="shared" si="101"/>
        <v>#DIV/0!</v>
      </c>
      <c r="EN35" s="58" t="e">
        <f t="shared" si="102"/>
        <v>#DIV/0!</v>
      </c>
      <c r="EO35" s="58" t="e">
        <f t="shared" si="103"/>
        <v>#DIV/0!</v>
      </c>
      <c r="EP35" s="58" t="e">
        <f t="shared" si="104"/>
        <v>#DIV/0!</v>
      </c>
      <c r="EQ35" s="58" t="e">
        <f t="shared" si="105"/>
        <v>#DIV/0!</v>
      </c>
      <c r="ER35" s="58" t="e">
        <f t="shared" si="106"/>
        <v>#DIV/0!</v>
      </c>
      <c r="ES35" s="58" t="e">
        <f t="shared" si="107"/>
        <v>#DIV/0!</v>
      </c>
      <c r="ET35" s="58" t="e">
        <f t="shared" si="108"/>
        <v>#DIV/0!</v>
      </c>
      <c r="EU35" s="58" t="e">
        <f t="shared" si="109"/>
        <v>#DIV/0!</v>
      </c>
      <c r="EV35" s="58" t="e">
        <f t="shared" si="110"/>
        <v>#DIV/0!</v>
      </c>
      <c r="EW35" s="58" t="e">
        <f t="shared" si="111"/>
        <v>#DIV/0!</v>
      </c>
      <c r="EX35" s="58" t="e">
        <f t="shared" si="112"/>
        <v>#DIV/0!</v>
      </c>
      <c r="EY35" s="58" t="e">
        <f t="shared" si="113"/>
        <v>#DIV/0!</v>
      </c>
      <c r="EZ35" s="58" t="e">
        <f t="shared" si="114"/>
        <v>#DIV/0!</v>
      </c>
      <c r="FA35" s="58" t="e">
        <f t="shared" si="115"/>
        <v>#DIV/0!</v>
      </c>
      <c r="FB35" s="58" t="e">
        <f t="shared" si="116"/>
        <v>#DIV/0!</v>
      </c>
      <c r="FC35" s="149" t="e">
        <f t="shared" si="117"/>
        <v>#DIV/0!</v>
      </c>
    </row>
    <row r="36" spans="1:159" x14ac:dyDescent="0.25">
      <c r="A36" s="90">
        <v>36</v>
      </c>
      <c r="B36" s="150"/>
      <c r="C36" s="151"/>
      <c r="D36" s="151"/>
      <c r="E36" s="151"/>
      <c r="F36" s="151"/>
      <c r="G36" s="151"/>
      <c r="H36" s="151"/>
      <c r="I36" s="151"/>
      <c r="J36" s="151"/>
      <c r="K36" s="152"/>
      <c r="L36" s="127" t="e">
        <f t="shared" si="6"/>
        <v>#DIV/0!</v>
      </c>
      <c r="M36" s="127" t="e">
        <f t="shared" si="7"/>
        <v>#DIV/0!</v>
      </c>
      <c r="N36" s="127">
        <f t="shared" si="8"/>
        <v>0</v>
      </c>
      <c r="O36" s="127" t="e">
        <f t="shared" si="9"/>
        <v>#DIV/0!</v>
      </c>
      <c r="P36" s="66" t="e">
        <f t="shared" si="10"/>
        <v>#DIV/0!</v>
      </c>
      <c r="Q36" s="40"/>
      <c r="R36" s="105" t="e">
        <f t="shared" si="11"/>
        <v>#DIV/0!</v>
      </c>
      <c r="S36" s="142">
        <f t="shared" si="12"/>
        <v>0</v>
      </c>
      <c r="T36" s="142" t="e">
        <f t="shared" si="13"/>
        <v>#DIV/0!</v>
      </c>
      <c r="U36" s="143">
        <v>1.31E-6</v>
      </c>
      <c r="V36" s="143" t="e">
        <f t="shared" si="14"/>
        <v>#DIV/0!</v>
      </c>
      <c r="W36" s="144">
        <v>0.4</v>
      </c>
      <c r="X36" s="143" t="e">
        <f t="shared" si="15"/>
        <v>#DIV/0!</v>
      </c>
      <c r="Y36" s="145">
        <v>2.5000000000000001E-2</v>
      </c>
      <c r="Z36" s="145" t="e">
        <f t="shared" si="16"/>
        <v>#DIV/0!</v>
      </c>
      <c r="AA36" s="145" t="e">
        <f t="shared" si="17"/>
        <v>#DIV/0!</v>
      </c>
      <c r="AB36" s="145" t="e">
        <f t="shared" si="18"/>
        <v>#DIV/0!</v>
      </c>
      <c r="AC36" s="145" t="e">
        <f t="shared" si="19"/>
        <v>#DIV/0!</v>
      </c>
      <c r="AD36" s="145" t="e">
        <f t="shared" si="20"/>
        <v>#DIV/0!</v>
      </c>
      <c r="AE36" s="146" t="e">
        <f t="shared" si="21"/>
        <v>#DIV/0!</v>
      </c>
      <c r="AF36" s="144" t="e">
        <f t="shared" si="22"/>
        <v>#DIV/0!</v>
      </c>
      <c r="AG36" s="144" t="e">
        <f t="shared" si="23"/>
        <v>#DIV/0!</v>
      </c>
      <c r="AI36" s="101">
        <v>0</v>
      </c>
      <c r="AJ36" s="101">
        <v>1</v>
      </c>
      <c r="AK36" s="101">
        <v>2</v>
      </c>
      <c r="AL36" s="101">
        <v>3</v>
      </c>
      <c r="AM36" s="101">
        <v>4</v>
      </c>
      <c r="AN36" s="101">
        <v>5</v>
      </c>
      <c r="AO36" s="101">
        <v>6</v>
      </c>
      <c r="AP36" s="101">
        <v>7</v>
      </c>
      <c r="AQ36" s="101">
        <v>8</v>
      </c>
      <c r="AR36" s="101">
        <v>9</v>
      </c>
      <c r="AS36" s="101">
        <v>10</v>
      </c>
      <c r="AT36" s="101">
        <v>11</v>
      </c>
      <c r="AU36" s="101">
        <v>12</v>
      </c>
      <c r="AV36" s="101">
        <v>13</v>
      </c>
      <c r="AW36" s="101">
        <v>14</v>
      </c>
      <c r="AX36" s="101">
        <v>15</v>
      </c>
      <c r="AY36" s="101">
        <v>16</v>
      </c>
      <c r="AZ36" s="101">
        <v>17</v>
      </c>
      <c r="BA36" s="101">
        <v>18</v>
      </c>
      <c r="BB36" s="101">
        <v>19</v>
      </c>
      <c r="BC36" s="101">
        <v>20</v>
      </c>
      <c r="BD36" s="101">
        <v>21</v>
      </c>
      <c r="BE36" s="101">
        <v>22</v>
      </c>
      <c r="BF36" s="101">
        <v>23</v>
      </c>
      <c r="BG36" s="101">
        <v>24</v>
      </c>
      <c r="BH36" s="101">
        <v>25</v>
      </c>
      <c r="BI36" s="101">
        <v>26</v>
      </c>
      <c r="BJ36" s="101">
        <v>27</v>
      </c>
      <c r="BK36" s="101">
        <v>28</v>
      </c>
      <c r="BL36" s="101">
        <v>29</v>
      </c>
      <c r="BM36" s="101">
        <v>30</v>
      </c>
      <c r="BN36" s="147">
        <v>0.03</v>
      </c>
      <c r="BO36" s="148">
        <f t="shared" si="27"/>
        <v>1</v>
      </c>
      <c r="BP36" s="148">
        <f t="shared" si="28"/>
        <v>0.970873786407767</v>
      </c>
      <c r="BQ36" s="148">
        <f t="shared" si="29"/>
        <v>0.94259590913375435</v>
      </c>
      <c r="BR36" s="148">
        <f t="shared" si="30"/>
        <v>0.91514165935315961</v>
      </c>
      <c r="BS36" s="148">
        <f t="shared" si="31"/>
        <v>0.888487047915689</v>
      </c>
      <c r="BT36" s="148">
        <f t="shared" si="32"/>
        <v>0.86260878438416411</v>
      </c>
      <c r="BU36" s="148">
        <f t="shared" si="33"/>
        <v>0.83748425668365445</v>
      </c>
      <c r="BV36" s="148">
        <f t="shared" si="34"/>
        <v>0.81309151134335378</v>
      </c>
      <c r="BW36" s="148">
        <f t="shared" si="35"/>
        <v>0.78940923431393573</v>
      </c>
      <c r="BX36" s="148">
        <f t="shared" si="36"/>
        <v>0.76641673234362695</v>
      </c>
      <c r="BY36" s="148">
        <f t="shared" si="37"/>
        <v>0.74409391489672516</v>
      </c>
      <c r="BZ36" s="148">
        <f t="shared" si="38"/>
        <v>0.72242127659876232</v>
      </c>
      <c r="CA36" s="148">
        <f t="shared" si="39"/>
        <v>0.70137988019297326</v>
      </c>
      <c r="CB36" s="148">
        <f t="shared" si="40"/>
        <v>0.68095133999317792</v>
      </c>
      <c r="CC36" s="148">
        <f t="shared" si="41"/>
        <v>0.66111780581861923</v>
      </c>
      <c r="CD36" s="148">
        <f t="shared" si="42"/>
        <v>0.64186194739671765</v>
      </c>
      <c r="CE36" s="148">
        <f t="shared" si="43"/>
        <v>0.62316693922011435</v>
      </c>
      <c r="CF36" s="148">
        <f t="shared" si="44"/>
        <v>0.60501644584477121</v>
      </c>
      <c r="CG36" s="148">
        <f t="shared" si="45"/>
        <v>0.5873946076162827</v>
      </c>
      <c r="CH36" s="148">
        <f t="shared" si="46"/>
        <v>0.57028602681192497</v>
      </c>
      <c r="CI36" s="148">
        <f t="shared" si="47"/>
        <v>0.55367575418633497</v>
      </c>
      <c r="CJ36" s="148">
        <f t="shared" si="48"/>
        <v>0.5375492759090631</v>
      </c>
      <c r="CK36" s="148">
        <f t="shared" si="49"/>
        <v>0.52189250088258554</v>
      </c>
      <c r="CL36" s="148">
        <f t="shared" si="50"/>
        <v>0.50669174842969467</v>
      </c>
      <c r="CM36" s="148">
        <f t="shared" si="51"/>
        <v>0.49193373633950943</v>
      </c>
      <c r="CN36" s="148">
        <f t="shared" si="52"/>
        <v>0.47760556926165965</v>
      </c>
      <c r="CO36" s="148">
        <f t="shared" si="53"/>
        <v>0.46369472743850448</v>
      </c>
      <c r="CP36" s="148">
        <f t="shared" si="54"/>
        <v>0.45018905576553836</v>
      </c>
      <c r="CQ36" s="148">
        <f t="shared" si="55"/>
        <v>0.4370767531704256</v>
      </c>
      <c r="CR36" s="148">
        <f t="shared" si="56"/>
        <v>0.42434636230138412</v>
      </c>
      <c r="CS36" s="148">
        <f t="shared" si="57"/>
        <v>0.41198675951590691</v>
      </c>
      <c r="CT36" s="58">
        <f t="shared" si="58"/>
        <v>0</v>
      </c>
      <c r="CU36" s="58" t="e">
        <f t="shared" si="59"/>
        <v>#DIV/0!</v>
      </c>
      <c r="CV36" s="58" t="e">
        <f t="shared" si="60"/>
        <v>#DIV/0!</v>
      </c>
      <c r="CW36" s="58" t="e">
        <f t="shared" si="61"/>
        <v>#DIV/0!</v>
      </c>
      <c r="CX36" s="58" t="e">
        <f t="shared" si="62"/>
        <v>#DIV/0!</v>
      </c>
      <c r="CY36" s="58" t="e">
        <f t="shared" si="63"/>
        <v>#DIV/0!</v>
      </c>
      <c r="CZ36" s="58" t="e">
        <f t="shared" si="64"/>
        <v>#DIV/0!</v>
      </c>
      <c r="DA36" s="58" t="e">
        <f t="shared" si="65"/>
        <v>#DIV/0!</v>
      </c>
      <c r="DB36" s="58" t="e">
        <f t="shared" si="66"/>
        <v>#DIV/0!</v>
      </c>
      <c r="DC36" s="58" t="e">
        <f t="shared" si="67"/>
        <v>#DIV/0!</v>
      </c>
      <c r="DD36" s="58" t="e">
        <f t="shared" si="68"/>
        <v>#DIV/0!</v>
      </c>
      <c r="DE36" s="58" t="e">
        <f t="shared" si="69"/>
        <v>#DIV/0!</v>
      </c>
      <c r="DF36" s="58" t="e">
        <f t="shared" si="70"/>
        <v>#DIV/0!</v>
      </c>
      <c r="DG36" s="58" t="e">
        <f t="shared" si="71"/>
        <v>#DIV/0!</v>
      </c>
      <c r="DH36" s="58" t="e">
        <f t="shared" si="72"/>
        <v>#DIV/0!</v>
      </c>
      <c r="DI36" s="58" t="e">
        <f t="shared" si="73"/>
        <v>#DIV/0!</v>
      </c>
      <c r="DJ36" s="58" t="e">
        <f t="shared" si="74"/>
        <v>#DIV/0!</v>
      </c>
      <c r="DK36" s="58" t="e">
        <f t="shared" si="75"/>
        <v>#DIV/0!</v>
      </c>
      <c r="DL36" s="58" t="e">
        <f t="shared" si="76"/>
        <v>#DIV/0!</v>
      </c>
      <c r="DM36" s="58" t="e">
        <f t="shared" si="77"/>
        <v>#DIV/0!</v>
      </c>
      <c r="DN36" s="58" t="e">
        <f t="shared" si="78"/>
        <v>#DIV/0!</v>
      </c>
      <c r="DO36" s="58" t="e">
        <f t="shared" si="79"/>
        <v>#DIV/0!</v>
      </c>
      <c r="DP36" s="58" t="e">
        <f t="shared" si="80"/>
        <v>#DIV/0!</v>
      </c>
      <c r="DQ36" s="58" t="e">
        <f t="shared" si="81"/>
        <v>#DIV/0!</v>
      </c>
      <c r="DR36" s="58" t="e">
        <f t="shared" si="82"/>
        <v>#DIV/0!</v>
      </c>
      <c r="DS36" s="58" t="e">
        <f t="shared" si="83"/>
        <v>#DIV/0!</v>
      </c>
      <c r="DT36" s="58" t="e">
        <f t="shared" si="84"/>
        <v>#DIV/0!</v>
      </c>
      <c r="DU36" s="58" t="e">
        <f t="shared" si="85"/>
        <v>#DIV/0!</v>
      </c>
      <c r="DV36" s="58" t="e">
        <f t="shared" si="86"/>
        <v>#DIV/0!</v>
      </c>
      <c r="DW36" s="58" t="e">
        <f t="shared" si="87"/>
        <v>#DIV/0!</v>
      </c>
      <c r="DX36" s="58" t="e">
        <f t="shared" si="88"/>
        <v>#DIV/0!</v>
      </c>
      <c r="DY36" s="58">
        <f t="shared" si="89"/>
        <v>0</v>
      </c>
      <c r="DZ36" s="58" t="e">
        <f t="shared" si="3"/>
        <v>#DIV/0!</v>
      </c>
      <c r="EA36" s="58" t="e">
        <f t="shared" si="4"/>
        <v>#DIV/0!</v>
      </c>
      <c r="EB36" s="58" t="e">
        <f t="shared" si="90"/>
        <v>#DIV/0!</v>
      </c>
      <c r="EC36" s="58" t="e">
        <f t="shared" si="91"/>
        <v>#DIV/0!</v>
      </c>
      <c r="ED36" s="58" t="e">
        <f t="shared" si="92"/>
        <v>#DIV/0!</v>
      </c>
      <c r="EE36" s="58" t="e">
        <f t="shared" si="93"/>
        <v>#DIV/0!</v>
      </c>
      <c r="EF36" s="58" t="e">
        <f t="shared" si="94"/>
        <v>#DIV/0!</v>
      </c>
      <c r="EG36" s="58" t="e">
        <f t="shared" si="95"/>
        <v>#DIV/0!</v>
      </c>
      <c r="EH36" s="58" t="e">
        <f t="shared" si="96"/>
        <v>#DIV/0!</v>
      </c>
      <c r="EI36" s="58" t="e">
        <f t="shared" si="97"/>
        <v>#DIV/0!</v>
      </c>
      <c r="EJ36" s="58" t="e">
        <f t="shared" si="98"/>
        <v>#DIV/0!</v>
      </c>
      <c r="EK36" s="58" t="e">
        <f t="shared" si="99"/>
        <v>#DIV/0!</v>
      </c>
      <c r="EL36" s="58" t="e">
        <f t="shared" si="100"/>
        <v>#DIV/0!</v>
      </c>
      <c r="EM36" s="58" t="e">
        <f t="shared" si="101"/>
        <v>#DIV/0!</v>
      </c>
      <c r="EN36" s="58" t="e">
        <f t="shared" si="102"/>
        <v>#DIV/0!</v>
      </c>
      <c r="EO36" s="58" t="e">
        <f t="shared" si="103"/>
        <v>#DIV/0!</v>
      </c>
      <c r="EP36" s="58" t="e">
        <f t="shared" si="104"/>
        <v>#DIV/0!</v>
      </c>
      <c r="EQ36" s="58" t="e">
        <f t="shared" si="105"/>
        <v>#DIV/0!</v>
      </c>
      <c r="ER36" s="58" t="e">
        <f t="shared" si="106"/>
        <v>#DIV/0!</v>
      </c>
      <c r="ES36" s="58" t="e">
        <f t="shared" si="107"/>
        <v>#DIV/0!</v>
      </c>
      <c r="ET36" s="58" t="e">
        <f t="shared" si="108"/>
        <v>#DIV/0!</v>
      </c>
      <c r="EU36" s="58" t="e">
        <f t="shared" si="109"/>
        <v>#DIV/0!</v>
      </c>
      <c r="EV36" s="58" t="e">
        <f t="shared" si="110"/>
        <v>#DIV/0!</v>
      </c>
      <c r="EW36" s="58" t="e">
        <f t="shared" si="111"/>
        <v>#DIV/0!</v>
      </c>
      <c r="EX36" s="58" t="e">
        <f t="shared" si="112"/>
        <v>#DIV/0!</v>
      </c>
      <c r="EY36" s="58" t="e">
        <f t="shared" si="113"/>
        <v>#DIV/0!</v>
      </c>
      <c r="EZ36" s="58" t="e">
        <f t="shared" si="114"/>
        <v>#DIV/0!</v>
      </c>
      <c r="FA36" s="58" t="e">
        <f t="shared" si="115"/>
        <v>#DIV/0!</v>
      </c>
      <c r="FB36" s="58" t="e">
        <f t="shared" si="116"/>
        <v>#DIV/0!</v>
      </c>
      <c r="FC36" s="149" t="e">
        <f t="shared" si="117"/>
        <v>#DIV/0!</v>
      </c>
    </row>
    <row r="37" spans="1:159" x14ac:dyDescent="0.25">
      <c r="A37" s="90">
        <v>37</v>
      </c>
      <c r="B37" s="150"/>
      <c r="C37" s="151"/>
      <c r="D37" s="151"/>
      <c r="E37" s="151"/>
      <c r="F37" s="151"/>
      <c r="G37" s="151"/>
      <c r="H37" s="151"/>
      <c r="I37" s="151"/>
      <c r="J37" s="151"/>
      <c r="K37" s="152"/>
      <c r="L37" s="127" t="e">
        <f t="shared" si="6"/>
        <v>#DIV/0!</v>
      </c>
      <c r="M37" s="127" t="e">
        <f t="shared" si="7"/>
        <v>#DIV/0!</v>
      </c>
      <c r="N37" s="127">
        <f t="shared" si="8"/>
        <v>0</v>
      </c>
      <c r="O37" s="127" t="e">
        <f t="shared" si="9"/>
        <v>#DIV/0!</v>
      </c>
      <c r="P37" s="66" t="e">
        <f t="shared" si="10"/>
        <v>#DIV/0!</v>
      </c>
      <c r="Q37" s="40"/>
      <c r="R37" s="105" t="e">
        <f t="shared" si="11"/>
        <v>#DIV/0!</v>
      </c>
      <c r="S37" s="142">
        <f t="shared" si="12"/>
        <v>0</v>
      </c>
      <c r="T37" s="142" t="e">
        <f t="shared" si="13"/>
        <v>#DIV/0!</v>
      </c>
      <c r="U37" s="143">
        <v>1.31E-6</v>
      </c>
      <c r="V37" s="143" t="e">
        <f t="shared" si="14"/>
        <v>#DIV/0!</v>
      </c>
      <c r="W37" s="144">
        <v>0.4</v>
      </c>
      <c r="X37" s="143" t="e">
        <f t="shared" si="15"/>
        <v>#DIV/0!</v>
      </c>
      <c r="Y37" s="145">
        <v>2.5000000000000001E-2</v>
      </c>
      <c r="Z37" s="145" t="e">
        <f t="shared" si="16"/>
        <v>#DIV/0!</v>
      </c>
      <c r="AA37" s="145" t="e">
        <f t="shared" si="17"/>
        <v>#DIV/0!</v>
      </c>
      <c r="AB37" s="145" t="e">
        <f t="shared" si="18"/>
        <v>#DIV/0!</v>
      </c>
      <c r="AC37" s="145" t="e">
        <f t="shared" si="19"/>
        <v>#DIV/0!</v>
      </c>
      <c r="AD37" s="145" t="e">
        <f t="shared" si="20"/>
        <v>#DIV/0!</v>
      </c>
      <c r="AE37" s="146" t="e">
        <f t="shared" si="21"/>
        <v>#DIV/0!</v>
      </c>
      <c r="AF37" s="144" t="e">
        <f t="shared" si="22"/>
        <v>#DIV/0!</v>
      </c>
      <c r="AG37" s="144" t="e">
        <f t="shared" si="23"/>
        <v>#DIV/0!</v>
      </c>
      <c r="AI37" s="101">
        <v>0</v>
      </c>
      <c r="AJ37" s="101">
        <v>1</v>
      </c>
      <c r="AK37" s="101">
        <v>2</v>
      </c>
      <c r="AL37" s="101">
        <v>3</v>
      </c>
      <c r="AM37" s="101">
        <v>4</v>
      </c>
      <c r="AN37" s="101">
        <v>5</v>
      </c>
      <c r="AO37" s="101">
        <v>6</v>
      </c>
      <c r="AP37" s="101">
        <v>7</v>
      </c>
      <c r="AQ37" s="101">
        <v>8</v>
      </c>
      <c r="AR37" s="101">
        <v>9</v>
      </c>
      <c r="AS37" s="101">
        <v>10</v>
      </c>
      <c r="AT37" s="101">
        <v>11</v>
      </c>
      <c r="AU37" s="101">
        <v>12</v>
      </c>
      <c r="AV37" s="101">
        <v>13</v>
      </c>
      <c r="AW37" s="101">
        <v>14</v>
      </c>
      <c r="AX37" s="101">
        <v>15</v>
      </c>
      <c r="AY37" s="101">
        <v>16</v>
      </c>
      <c r="AZ37" s="101">
        <v>17</v>
      </c>
      <c r="BA37" s="101">
        <v>18</v>
      </c>
      <c r="BB37" s="101">
        <v>19</v>
      </c>
      <c r="BC37" s="101">
        <v>20</v>
      </c>
      <c r="BD37" s="101">
        <v>21</v>
      </c>
      <c r="BE37" s="101">
        <v>22</v>
      </c>
      <c r="BF37" s="101">
        <v>23</v>
      </c>
      <c r="BG37" s="101">
        <v>24</v>
      </c>
      <c r="BH37" s="101">
        <v>25</v>
      </c>
      <c r="BI37" s="101">
        <v>26</v>
      </c>
      <c r="BJ37" s="101">
        <v>27</v>
      </c>
      <c r="BK37" s="101">
        <v>28</v>
      </c>
      <c r="BL37" s="101">
        <v>29</v>
      </c>
      <c r="BM37" s="101">
        <v>30</v>
      </c>
      <c r="BN37" s="147">
        <v>0.03</v>
      </c>
      <c r="BO37" s="148">
        <f t="shared" si="27"/>
        <v>1</v>
      </c>
      <c r="BP37" s="148">
        <f t="shared" si="28"/>
        <v>0.970873786407767</v>
      </c>
      <c r="BQ37" s="148">
        <f t="shared" si="29"/>
        <v>0.94259590913375435</v>
      </c>
      <c r="BR37" s="148">
        <f t="shared" si="30"/>
        <v>0.91514165935315961</v>
      </c>
      <c r="BS37" s="148">
        <f t="shared" si="31"/>
        <v>0.888487047915689</v>
      </c>
      <c r="BT37" s="148">
        <f t="shared" si="32"/>
        <v>0.86260878438416411</v>
      </c>
      <c r="BU37" s="148">
        <f t="shared" si="33"/>
        <v>0.83748425668365445</v>
      </c>
      <c r="BV37" s="148">
        <f t="shared" si="34"/>
        <v>0.81309151134335378</v>
      </c>
      <c r="BW37" s="148">
        <f t="shared" si="35"/>
        <v>0.78940923431393573</v>
      </c>
      <c r="BX37" s="148">
        <f t="shared" si="36"/>
        <v>0.76641673234362695</v>
      </c>
      <c r="BY37" s="148">
        <f t="shared" si="37"/>
        <v>0.74409391489672516</v>
      </c>
      <c r="BZ37" s="148">
        <f t="shared" si="38"/>
        <v>0.72242127659876232</v>
      </c>
      <c r="CA37" s="148">
        <f t="shared" si="39"/>
        <v>0.70137988019297326</v>
      </c>
      <c r="CB37" s="148">
        <f t="shared" si="40"/>
        <v>0.68095133999317792</v>
      </c>
      <c r="CC37" s="148">
        <f t="shared" si="41"/>
        <v>0.66111780581861923</v>
      </c>
      <c r="CD37" s="148">
        <f t="shared" si="42"/>
        <v>0.64186194739671765</v>
      </c>
      <c r="CE37" s="148">
        <f t="shared" si="43"/>
        <v>0.62316693922011435</v>
      </c>
      <c r="CF37" s="148">
        <f t="shared" si="44"/>
        <v>0.60501644584477121</v>
      </c>
      <c r="CG37" s="148">
        <f t="shared" si="45"/>
        <v>0.5873946076162827</v>
      </c>
      <c r="CH37" s="148">
        <f t="shared" si="46"/>
        <v>0.57028602681192497</v>
      </c>
      <c r="CI37" s="148">
        <f t="shared" si="47"/>
        <v>0.55367575418633497</v>
      </c>
      <c r="CJ37" s="148">
        <f t="shared" si="48"/>
        <v>0.5375492759090631</v>
      </c>
      <c r="CK37" s="148">
        <f t="shared" si="49"/>
        <v>0.52189250088258554</v>
      </c>
      <c r="CL37" s="148">
        <f t="shared" si="50"/>
        <v>0.50669174842969467</v>
      </c>
      <c r="CM37" s="148">
        <f t="shared" si="51"/>
        <v>0.49193373633950943</v>
      </c>
      <c r="CN37" s="148">
        <f t="shared" si="52"/>
        <v>0.47760556926165965</v>
      </c>
      <c r="CO37" s="148">
        <f t="shared" si="53"/>
        <v>0.46369472743850448</v>
      </c>
      <c r="CP37" s="148">
        <f t="shared" si="54"/>
        <v>0.45018905576553836</v>
      </c>
      <c r="CQ37" s="148">
        <f t="shared" si="55"/>
        <v>0.4370767531704256</v>
      </c>
      <c r="CR37" s="148">
        <f t="shared" si="56"/>
        <v>0.42434636230138412</v>
      </c>
      <c r="CS37" s="148">
        <f t="shared" si="57"/>
        <v>0.41198675951590691</v>
      </c>
      <c r="CT37" s="58">
        <f t="shared" si="58"/>
        <v>0</v>
      </c>
      <c r="CU37" s="58" t="e">
        <f t="shared" si="59"/>
        <v>#DIV/0!</v>
      </c>
      <c r="CV37" s="58" t="e">
        <f t="shared" si="60"/>
        <v>#DIV/0!</v>
      </c>
      <c r="CW37" s="58" t="e">
        <f t="shared" si="61"/>
        <v>#DIV/0!</v>
      </c>
      <c r="CX37" s="58" t="e">
        <f t="shared" si="62"/>
        <v>#DIV/0!</v>
      </c>
      <c r="CY37" s="58" t="e">
        <f t="shared" si="63"/>
        <v>#DIV/0!</v>
      </c>
      <c r="CZ37" s="58" t="e">
        <f t="shared" si="64"/>
        <v>#DIV/0!</v>
      </c>
      <c r="DA37" s="58" t="e">
        <f t="shared" si="65"/>
        <v>#DIV/0!</v>
      </c>
      <c r="DB37" s="58" t="e">
        <f t="shared" si="66"/>
        <v>#DIV/0!</v>
      </c>
      <c r="DC37" s="58" t="e">
        <f t="shared" si="67"/>
        <v>#DIV/0!</v>
      </c>
      <c r="DD37" s="58" t="e">
        <f t="shared" si="68"/>
        <v>#DIV/0!</v>
      </c>
      <c r="DE37" s="58" t="e">
        <f t="shared" si="69"/>
        <v>#DIV/0!</v>
      </c>
      <c r="DF37" s="58" t="e">
        <f t="shared" si="70"/>
        <v>#DIV/0!</v>
      </c>
      <c r="DG37" s="58" t="e">
        <f t="shared" si="71"/>
        <v>#DIV/0!</v>
      </c>
      <c r="DH37" s="58" t="e">
        <f t="shared" si="72"/>
        <v>#DIV/0!</v>
      </c>
      <c r="DI37" s="58" t="e">
        <f t="shared" si="73"/>
        <v>#DIV/0!</v>
      </c>
      <c r="DJ37" s="58" t="e">
        <f t="shared" si="74"/>
        <v>#DIV/0!</v>
      </c>
      <c r="DK37" s="58" t="e">
        <f t="shared" si="75"/>
        <v>#DIV/0!</v>
      </c>
      <c r="DL37" s="58" t="e">
        <f t="shared" si="76"/>
        <v>#DIV/0!</v>
      </c>
      <c r="DM37" s="58" t="e">
        <f t="shared" si="77"/>
        <v>#DIV/0!</v>
      </c>
      <c r="DN37" s="58" t="e">
        <f t="shared" si="78"/>
        <v>#DIV/0!</v>
      </c>
      <c r="DO37" s="58" t="e">
        <f t="shared" si="79"/>
        <v>#DIV/0!</v>
      </c>
      <c r="DP37" s="58" t="e">
        <f t="shared" si="80"/>
        <v>#DIV/0!</v>
      </c>
      <c r="DQ37" s="58" t="e">
        <f t="shared" si="81"/>
        <v>#DIV/0!</v>
      </c>
      <c r="DR37" s="58" t="e">
        <f t="shared" si="82"/>
        <v>#DIV/0!</v>
      </c>
      <c r="DS37" s="58" t="e">
        <f t="shared" si="83"/>
        <v>#DIV/0!</v>
      </c>
      <c r="DT37" s="58" t="e">
        <f t="shared" si="84"/>
        <v>#DIV/0!</v>
      </c>
      <c r="DU37" s="58" t="e">
        <f t="shared" si="85"/>
        <v>#DIV/0!</v>
      </c>
      <c r="DV37" s="58" t="e">
        <f t="shared" si="86"/>
        <v>#DIV/0!</v>
      </c>
      <c r="DW37" s="58" t="e">
        <f t="shared" si="87"/>
        <v>#DIV/0!</v>
      </c>
      <c r="DX37" s="58" t="e">
        <f t="shared" si="88"/>
        <v>#DIV/0!</v>
      </c>
      <c r="DY37" s="58">
        <f t="shared" si="89"/>
        <v>0</v>
      </c>
      <c r="DZ37" s="58" t="e">
        <f t="shared" si="3"/>
        <v>#DIV/0!</v>
      </c>
      <c r="EA37" s="58" t="e">
        <f t="shared" si="4"/>
        <v>#DIV/0!</v>
      </c>
      <c r="EB37" s="58" t="e">
        <f t="shared" si="90"/>
        <v>#DIV/0!</v>
      </c>
      <c r="EC37" s="58" t="e">
        <f t="shared" si="91"/>
        <v>#DIV/0!</v>
      </c>
      <c r="ED37" s="58" t="e">
        <f t="shared" si="92"/>
        <v>#DIV/0!</v>
      </c>
      <c r="EE37" s="58" t="e">
        <f t="shared" si="93"/>
        <v>#DIV/0!</v>
      </c>
      <c r="EF37" s="58" t="e">
        <f t="shared" si="94"/>
        <v>#DIV/0!</v>
      </c>
      <c r="EG37" s="58" t="e">
        <f t="shared" si="95"/>
        <v>#DIV/0!</v>
      </c>
      <c r="EH37" s="58" t="e">
        <f t="shared" si="96"/>
        <v>#DIV/0!</v>
      </c>
      <c r="EI37" s="58" t="e">
        <f t="shared" si="97"/>
        <v>#DIV/0!</v>
      </c>
      <c r="EJ37" s="58" t="e">
        <f t="shared" si="98"/>
        <v>#DIV/0!</v>
      </c>
      <c r="EK37" s="58" t="e">
        <f t="shared" si="99"/>
        <v>#DIV/0!</v>
      </c>
      <c r="EL37" s="58" t="e">
        <f t="shared" si="100"/>
        <v>#DIV/0!</v>
      </c>
      <c r="EM37" s="58" t="e">
        <f t="shared" si="101"/>
        <v>#DIV/0!</v>
      </c>
      <c r="EN37" s="58" t="e">
        <f t="shared" si="102"/>
        <v>#DIV/0!</v>
      </c>
      <c r="EO37" s="58" t="e">
        <f t="shared" si="103"/>
        <v>#DIV/0!</v>
      </c>
      <c r="EP37" s="58" t="e">
        <f t="shared" si="104"/>
        <v>#DIV/0!</v>
      </c>
      <c r="EQ37" s="58" t="e">
        <f t="shared" si="105"/>
        <v>#DIV/0!</v>
      </c>
      <c r="ER37" s="58" t="e">
        <f t="shared" si="106"/>
        <v>#DIV/0!</v>
      </c>
      <c r="ES37" s="58" t="e">
        <f t="shared" si="107"/>
        <v>#DIV/0!</v>
      </c>
      <c r="ET37" s="58" t="e">
        <f t="shared" si="108"/>
        <v>#DIV/0!</v>
      </c>
      <c r="EU37" s="58" t="e">
        <f t="shared" si="109"/>
        <v>#DIV/0!</v>
      </c>
      <c r="EV37" s="58" t="e">
        <f t="shared" si="110"/>
        <v>#DIV/0!</v>
      </c>
      <c r="EW37" s="58" t="e">
        <f t="shared" si="111"/>
        <v>#DIV/0!</v>
      </c>
      <c r="EX37" s="58" t="e">
        <f t="shared" si="112"/>
        <v>#DIV/0!</v>
      </c>
      <c r="EY37" s="58" t="e">
        <f t="shared" si="113"/>
        <v>#DIV/0!</v>
      </c>
      <c r="EZ37" s="58" t="e">
        <f t="shared" si="114"/>
        <v>#DIV/0!</v>
      </c>
      <c r="FA37" s="58" t="e">
        <f t="shared" si="115"/>
        <v>#DIV/0!</v>
      </c>
      <c r="FB37" s="58" t="e">
        <f t="shared" si="116"/>
        <v>#DIV/0!</v>
      </c>
      <c r="FC37" s="149" t="e">
        <f t="shared" si="117"/>
        <v>#DIV/0!</v>
      </c>
    </row>
    <row r="38" spans="1:159" x14ac:dyDescent="0.25">
      <c r="A38" s="90">
        <v>38</v>
      </c>
      <c r="B38" s="150"/>
      <c r="C38" s="151"/>
      <c r="D38" s="151"/>
      <c r="E38" s="151"/>
      <c r="F38" s="151"/>
      <c r="G38" s="151"/>
      <c r="H38" s="151"/>
      <c r="I38" s="151"/>
      <c r="J38" s="151"/>
      <c r="K38" s="152"/>
      <c r="L38" s="127" t="e">
        <f t="shared" si="6"/>
        <v>#DIV/0!</v>
      </c>
      <c r="M38" s="127" t="e">
        <f t="shared" si="7"/>
        <v>#DIV/0!</v>
      </c>
      <c r="N38" s="127">
        <f t="shared" si="8"/>
        <v>0</v>
      </c>
      <c r="O38" s="127" t="e">
        <f t="shared" si="9"/>
        <v>#DIV/0!</v>
      </c>
      <c r="P38" s="66" t="e">
        <f t="shared" si="10"/>
        <v>#DIV/0!</v>
      </c>
      <c r="Q38" s="40"/>
      <c r="R38" s="105" t="e">
        <f t="shared" si="11"/>
        <v>#DIV/0!</v>
      </c>
      <c r="S38" s="142">
        <f t="shared" si="12"/>
        <v>0</v>
      </c>
      <c r="T38" s="142" t="e">
        <f t="shared" si="13"/>
        <v>#DIV/0!</v>
      </c>
      <c r="U38" s="143">
        <v>1.31E-6</v>
      </c>
      <c r="V38" s="143" t="e">
        <f t="shared" si="14"/>
        <v>#DIV/0!</v>
      </c>
      <c r="W38" s="144">
        <v>0.4</v>
      </c>
      <c r="X38" s="143" t="e">
        <f t="shared" si="15"/>
        <v>#DIV/0!</v>
      </c>
      <c r="Y38" s="145">
        <v>2.5000000000000001E-2</v>
      </c>
      <c r="Z38" s="145" t="e">
        <f t="shared" si="16"/>
        <v>#DIV/0!</v>
      </c>
      <c r="AA38" s="145" t="e">
        <f t="shared" si="17"/>
        <v>#DIV/0!</v>
      </c>
      <c r="AB38" s="145" t="e">
        <f t="shared" si="18"/>
        <v>#DIV/0!</v>
      </c>
      <c r="AC38" s="145" t="e">
        <f t="shared" si="19"/>
        <v>#DIV/0!</v>
      </c>
      <c r="AD38" s="145" t="e">
        <f t="shared" si="20"/>
        <v>#DIV/0!</v>
      </c>
      <c r="AE38" s="146" t="e">
        <f t="shared" si="21"/>
        <v>#DIV/0!</v>
      </c>
      <c r="AF38" s="144" t="e">
        <f t="shared" si="22"/>
        <v>#DIV/0!</v>
      </c>
      <c r="AG38" s="144" t="e">
        <f t="shared" si="23"/>
        <v>#DIV/0!</v>
      </c>
      <c r="AI38" s="101">
        <v>0</v>
      </c>
      <c r="AJ38" s="101">
        <v>1</v>
      </c>
      <c r="AK38" s="101">
        <v>2</v>
      </c>
      <c r="AL38" s="101">
        <v>3</v>
      </c>
      <c r="AM38" s="101">
        <v>4</v>
      </c>
      <c r="AN38" s="101">
        <v>5</v>
      </c>
      <c r="AO38" s="101">
        <v>6</v>
      </c>
      <c r="AP38" s="101">
        <v>7</v>
      </c>
      <c r="AQ38" s="101">
        <v>8</v>
      </c>
      <c r="AR38" s="101">
        <v>9</v>
      </c>
      <c r="AS38" s="101">
        <v>10</v>
      </c>
      <c r="AT38" s="101">
        <v>11</v>
      </c>
      <c r="AU38" s="101">
        <v>12</v>
      </c>
      <c r="AV38" s="101">
        <v>13</v>
      </c>
      <c r="AW38" s="101">
        <v>14</v>
      </c>
      <c r="AX38" s="101">
        <v>15</v>
      </c>
      <c r="AY38" s="101">
        <v>16</v>
      </c>
      <c r="AZ38" s="101">
        <v>17</v>
      </c>
      <c r="BA38" s="101">
        <v>18</v>
      </c>
      <c r="BB38" s="101">
        <v>19</v>
      </c>
      <c r="BC38" s="101">
        <v>20</v>
      </c>
      <c r="BD38" s="101">
        <v>21</v>
      </c>
      <c r="BE38" s="101">
        <v>22</v>
      </c>
      <c r="BF38" s="101">
        <v>23</v>
      </c>
      <c r="BG38" s="101">
        <v>24</v>
      </c>
      <c r="BH38" s="101">
        <v>25</v>
      </c>
      <c r="BI38" s="101">
        <v>26</v>
      </c>
      <c r="BJ38" s="101">
        <v>27</v>
      </c>
      <c r="BK38" s="101">
        <v>28</v>
      </c>
      <c r="BL38" s="101">
        <v>29</v>
      </c>
      <c r="BM38" s="101">
        <v>30</v>
      </c>
      <c r="BN38" s="147">
        <v>0.03</v>
      </c>
      <c r="BO38" s="148">
        <f t="shared" si="27"/>
        <v>1</v>
      </c>
      <c r="BP38" s="148">
        <f t="shared" si="28"/>
        <v>0.970873786407767</v>
      </c>
      <c r="BQ38" s="148">
        <f t="shared" si="29"/>
        <v>0.94259590913375435</v>
      </c>
      <c r="BR38" s="148">
        <f t="shared" si="30"/>
        <v>0.91514165935315961</v>
      </c>
      <c r="BS38" s="148">
        <f t="shared" si="31"/>
        <v>0.888487047915689</v>
      </c>
      <c r="BT38" s="148">
        <f t="shared" si="32"/>
        <v>0.86260878438416411</v>
      </c>
      <c r="BU38" s="148">
        <f t="shared" si="33"/>
        <v>0.83748425668365445</v>
      </c>
      <c r="BV38" s="148">
        <f t="shared" si="34"/>
        <v>0.81309151134335378</v>
      </c>
      <c r="BW38" s="148">
        <f t="shared" si="35"/>
        <v>0.78940923431393573</v>
      </c>
      <c r="BX38" s="148">
        <f t="shared" si="36"/>
        <v>0.76641673234362695</v>
      </c>
      <c r="BY38" s="148">
        <f t="shared" si="37"/>
        <v>0.74409391489672516</v>
      </c>
      <c r="BZ38" s="148">
        <f t="shared" si="38"/>
        <v>0.72242127659876232</v>
      </c>
      <c r="CA38" s="148">
        <f t="shared" si="39"/>
        <v>0.70137988019297326</v>
      </c>
      <c r="CB38" s="148">
        <f t="shared" si="40"/>
        <v>0.68095133999317792</v>
      </c>
      <c r="CC38" s="148">
        <f t="shared" si="41"/>
        <v>0.66111780581861923</v>
      </c>
      <c r="CD38" s="148">
        <f t="shared" si="42"/>
        <v>0.64186194739671765</v>
      </c>
      <c r="CE38" s="148">
        <f t="shared" si="43"/>
        <v>0.62316693922011435</v>
      </c>
      <c r="CF38" s="148">
        <f t="shared" si="44"/>
        <v>0.60501644584477121</v>
      </c>
      <c r="CG38" s="148">
        <f t="shared" si="45"/>
        <v>0.5873946076162827</v>
      </c>
      <c r="CH38" s="148">
        <f t="shared" si="46"/>
        <v>0.57028602681192497</v>
      </c>
      <c r="CI38" s="148">
        <f t="shared" si="47"/>
        <v>0.55367575418633497</v>
      </c>
      <c r="CJ38" s="148">
        <f t="shared" si="48"/>
        <v>0.5375492759090631</v>
      </c>
      <c r="CK38" s="148">
        <f t="shared" si="49"/>
        <v>0.52189250088258554</v>
      </c>
      <c r="CL38" s="148">
        <f t="shared" si="50"/>
        <v>0.50669174842969467</v>
      </c>
      <c r="CM38" s="148">
        <f t="shared" si="51"/>
        <v>0.49193373633950943</v>
      </c>
      <c r="CN38" s="148">
        <f t="shared" si="52"/>
        <v>0.47760556926165965</v>
      </c>
      <c r="CO38" s="148">
        <f t="shared" si="53"/>
        <v>0.46369472743850448</v>
      </c>
      <c r="CP38" s="148">
        <f t="shared" si="54"/>
        <v>0.45018905576553836</v>
      </c>
      <c r="CQ38" s="148">
        <f t="shared" si="55"/>
        <v>0.4370767531704256</v>
      </c>
      <c r="CR38" s="148">
        <f t="shared" si="56"/>
        <v>0.42434636230138412</v>
      </c>
      <c r="CS38" s="148">
        <f t="shared" si="57"/>
        <v>0.41198675951590691</v>
      </c>
      <c r="CT38" s="58">
        <f t="shared" si="58"/>
        <v>0</v>
      </c>
      <c r="CU38" s="58" t="e">
        <f t="shared" si="59"/>
        <v>#DIV/0!</v>
      </c>
      <c r="CV38" s="58" t="e">
        <f t="shared" si="60"/>
        <v>#DIV/0!</v>
      </c>
      <c r="CW38" s="58" t="e">
        <f t="shared" si="61"/>
        <v>#DIV/0!</v>
      </c>
      <c r="CX38" s="58" t="e">
        <f t="shared" si="62"/>
        <v>#DIV/0!</v>
      </c>
      <c r="CY38" s="58" t="e">
        <f t="shared" si="63"/>
        <v>#DIV/0!</v>
      </c>
      <c r="CZ38" s="58" t="e">
        <f t="shared" si="64"/>
        <v>#DIV/0!</v>
      </c>
      <c r="DA38" s="58" t="e">
        <f t="shared" si="65"/>
        <v>#DIV/0!</v>
      </c>
      <c r="DB38" s="58" t="e">
        <f t="shared" si="66"/>
        <v>#DIV/0!</v>
      </c>
      <c r="DC38" s="58" t="e">
        <f t="shared" si="67"/>
        <v>#DIV/0!</v>
      </c>
      <c r="DD38" s="58" t="e">
        <f t="shared" si="68"/>
        <v>#DIV/0!</v>
      </c>
      <c r="DE38" s="58" t="e">
        <f t="shared" si="69"/>
        <v>#DIV/0!</v>
      </c>
      <c r="DF38" s="58" t="e">
        <f t="shared" si="70"/>
        <v>#DIV/0!</v>
      </c>
      <c r="DG38" s="58" t="e">
        <f t="shared" si="71"/>
        <v>#DIV/0!</v>
      </c>
      <c r="DH38" s="58" t="e">
        <f t="shared" si="72"/>
        <v>#DIV/0!</v>
      </c>
      <c r="DI38" s="58" t="e">
        <f t="shared" si="73"/>
        <v>#DIV/0!</v>
      </c>
      <c r="DJ38" s="58" t="e">
        <f t="shared" si="74"/>
        <v>#DIV/0!</v>
      </c>
      <c r="DK38" s="58" t="e">
        <f t="shared" si="75"/>
        <v>#DIV/0!</v>
      </c>
      <c r="DL38" s="58" t="e">
        <f t="shared" si="76"/>
        <v>#DIV/0!</v>
      </c>
      <c r="DM38" s="58" t="e">
        <f t="shared" si="77"/>
        <v>#DIV/0!</v>
      </c>
      <c r="DN38" s="58" t="e">
        <f t="shared" si="78"/>
        <v>#DIV/0!</v>
      </c>
      <c r="DO38" s="58" t="e">
        <f t="shared" si="79"/>
        <v>#DIV/0!</v>
      </c>
      <c r="DP38" s="58" t="e">
        <f t="shared" si="80"/>
        <v>#DIV/0!</v>
      </c>
      <c r="DQ38" s="58" t="e">
        <f t="shared" si="81"/>
        <v>#DIV/0!</v>
      </c>
      <c r="DR38" s="58" t="e">
        <f t="shared" si="82"/>
        <v>#DIV/0!</v>
      </c>
      <c r="DS38" s="58" t="e">
        <f t="shared" si="83"/>
        <v>#DIV/0!</v>
      </c>
      <c r="DT38" s="58" t="e">
        <f t="shared" si="84"/>
        <v>#DIV/0!</v>
      </c>
      <c r="DU38" s="58" t="e">
        <f t="shared" si="85"/>
        <v>#DIV/0!</v>
      </c>
      <c r="DV38" s="58" t="e">
        <f t="shared" si="86"/>
        <v>#DIV/0!</v>
      </c>
      <c r="DW38" s="58" t="e">
        <f t="shared" si="87"/>
        <v>#DIV/0!</v>
      </c>
      <c r="DX38" s="58" t="e">
        <f t="shared" si="88"/>
        <v>#DIV/0!</v>
      </c>
      <c r="DY38" s="58">
        <f t="shared" si="89"/>
        <v>0</v>
      </c>
      <c r="DZ38" s="58" t="e">
        <f t="shared" ref="DZ38:DZ69" si="118">DY38+CU38</f>
        <v>#DIV/0!</v>
      </c>
      <c r="EA38" s="58" t="e">
        <f t="shared" ref="EA38:EA69" si="119">DZ38+CV38</f>
        <v>#DIV/0!</v>
      </c>
      <c r="EB38" s="58" t="e">
        <f t="shared" si="90"/>
        <v>#DIV/0!</v>
      </c>
      <c r="EC38" s="58" t="e">
        <f t="shared" si="91"/>
        <v>#DIV/0!</v>
      </c>
      <c r="ED38" s="58" t="e">
        <f t="shared" si="92"/>
        <v>#DIV/0!</v>
      </c>
      <c r="EE38" s="58" t="e">
        <f t="shared" si="93"/>
        <v>#DIV/0!</v>
      </c>
      <c r="EF38" s="58" t="e">
        <f t="shared" si="94"/>
        <v>#DIV/0!</v>
      </c>
      <c r="EG38" s="58" t="e">
        <f t="shared" si="95"/>
        <v>#DIV/0!</v>
      </c>
      <c r="EH38" s="58" t="e">
        <f t="shared" si="96"/>
        <v>#DIV/0!</v>
      </c>
      <c r="EI38" s="58" t="e">
        <f t="shared" si="97"/>
        <v>#DIV/0!</v>
      </c>
      <c r="EJ38" s="58" t="e">
        <f t="shared" si="98"/>
        <v>#DIV/0!</v>
      </c>
      <c r="EK38" s="58" t="e">
        <f t="shared" si="99"/>
        <v>#DIV/0!</v>
      </c>
      <c r="EL38" s="58" t="e">
        <f t="shared" si="100"/>
        <v>#DIV/0!</v>
      </c>
      <c r="EM38" s="58" t="e">
        <f t="shared" si="101"/>
        <v>#DIV/0!</v>
      </c>
      <c r="EN38" s="58" t="e">
        <f t="shared" si="102"/>
        <v>#DIV/0!</v>
      </c>
      <c r="EO38" s="58" t="e">
        <f t="shared" si="103"/>
        <v>#DIV/0!</v>
      </c>
      <c r="EP38" s="58" t="e">
        <f t="shared" si="104"/>
        <v>#DIV/0!</v>
      </c>
      <c r="EQ38" s="58" t="e">
        <f t="shared" si="105"/>
        <v>#DIV/0!</v>
      </c>
      <c r="ER38" s="58" t="e">
        <f t="shared" si="106"/>
        <v>#DIV/0!</v>
      </c>
      <c r="ES38" s="58" t="e">
        <f t="shared" si="107"/>
        <v>#DIV/0!</v>
      </c>
      <c r="ET38" s="58" t="e">
        <f t="shared" si="108"/>
        <v>#DIV/0!</v>
      </c>
      <c r="EU38" s="58" t="e">
        <f t="shared" si="109"/>
        <v>#DIV/0!</v>
      </c>
      <c r="EV38" s="58" t="e">
        <f t="shared" si="110"/>
        <v>#DIV/0!</v>
      </c>
      <c r="EW38" s="58" t="e">
        <f t="shared" si="111"/>
        <v>#DIV/0!</v>
      </c>
      <c r="EX38" s="58" t="e">
        <f t="shared" si="112"/>
        <v>#DIV/0!</v>
      </c>
      <c r="EY38" s="58" t="e">
        <f t="shared" si="113"/>
        <v>#DIV/0!</v>
      </c>
      <c r="EZ38" s="58" t="e">
        <f t="shared" si="114"/>
        <v>#DIV/0!</v>
      </c>
      <c r="FA38" s="58" t="e">
        <f t="shared" si="115"/>
        <v>#DIV/0!</v>
      </c>
      <c r="FB38" s="58" t="e">
        <f t="shared" si="116"/>
        <v>#DIV/0!</v>
      </c>
      <c r="FC38" s="149" t="e">
        <f t="shared" si="117"/>
        <v>#DIV/0!</v>
      </c>
    </row>
    <row r="39" spans="1:159" x14ac:dyDescent="0.25">
      <c r="A39" s="90">
        <v>39</v>
      </c>
      <c r="B39" s="150"/>
      <c r="C39" s="151"/>
      <c r="D39" s="151"/>
      <c r="E39" s="151"/>
      <c r="F39" s="151"/>
      <c r="G39" s="151"/>
      <c r="H39" s="151"/>
      <c r="I39" s="151"/>
      <c r="J39" s="151"/>
      <c r="K39" s="152"/>
      <c r="L39" s="127" t="e">
        <f t="shared" si="6"/>
        <v>#DIV/0!</v>
      </c>
      <c r="M39" s="127" t="e">
        <f t="shared" si="7"/>
        <v>#DIV/0!</v>
      </c>
      <c r="N39" s="127">
        <f t="shared" si="8"/>
        <v>0</v>
      </c>
      <c r="O39" s="127" t="e">
        <f t="shared" si="9"/>
        <v>#DIV/0!</v>
      </c>
      <c r="P39" s="66" t="e">
        <f t="shared" si="10"/>
        <v>#DIV/0!</v>
      </c>
      <c r="Q39" s="40"/>
      <c r="R39" s="105" t="e">
        <f t="shared" si="11"/>
        <v>#DIV/0!</v>
      </c>
      <c r="S39" s="142">
        <f t="shared" si="12"/>
        <v>0</v>
      </c>
      <c r="T39" s="142" t="e">
        <f t="shared" si="13"/>
        <v>#DIV/0!</v>
      </c>
      <c r="U39" s="143">
        <v>1.31E-6</v>
      </c>
      <c r="V39" s="143" t="e">
        <f t="shared" si="14"/>
        <v>#DIV/0!</v>
      </c>
      <c r="W39" s="144">
        <v>0.4</v>
      </c>
      <c r="X39" s="143" t="e">
        <f t="shared" si="15"/>
        <v>#DIV/0!</v>
      </c>
      <c r="Y39" s="145">
        <v>2.5000000000000001E-2</v>
      </c>
      <c r="Z39" s="145" t="e">
        <f t="shared" si="16"/>
        <v>#DIV/0!</v>
      </c>
      <c r="AA39" s="145" t="e">
        <f t="shared" si="17"/>
        <v>#DIV/0!</v>
      </c>
      <c r="AB39" s="145" t="e">
        <f t="shared" si="18"/>
        <v>#DIV/0!</v>
      </c>
      <c r="AC39" s="145" t="e">
        <f t="shared" si="19"/>
        <v>#DIV/0!</v>
      </c>
      <c r="AD39" s="145" t="e">
        <f t="shared" si="20"/>
        <v>#DIV/0!</v>
      </c>
      <c r="AE39" s="146" t="e">
        <f t="shared" si="21"/>
        <v>#DIV/0!</v>
      </c>
      <c r="AF39" s="144" t="e">
        <f t="shared" si="22"/>
        <v>#DIV/0!</v>
      </c>
      <c r="AG39" s="144" t="e">
        <f t="shared" si="23"/>
        <v>#DIV/0!</v>
      </c>
      <c r="AI39" s="101">
        <v>0</v>
      </c>
      <c r="AJ39" s="101">
        <v>1</v>
      </c>
      <c r="AK39" s="101">
        <v>2</v>
      </c>
      <c r="AL39" s="101">
        <v>3</v>
      </c>
      <c r="AM39" s="101">
        <v>4</v>
      </c>
      <c r="AN39" s="101">
        <v>5</v>
      </c>
      <c r="AO39" s="101">
        <v>6</v>
      </c>
      <c r="AP39" s="101">
        <v>7</v>
      </c>
      <c r="AQ39" s="101">
        <v>8</v>
      </c>
      <c r="AR39" s="101">
        <v>9</v>
      </c>
      <c r="AS39" s="101">
        <v>10</v>
      </c>
      <c r="AT39" s="101">
        <v>11</v>
      </c>
      <c r="AU39" s="101">
        <v>12</v>
      </c>
      <c r="AV39" s="101">
        <v>13</v>
      </c>
      <c r="AW39" s="101">
        <v>14</v>
      </c>
      <c r="AX39" s="101">
        <v>15</v>
      </c>
      <c r="AY39" s="101">
        <v>16</v>
      </c>
      <c r="AZ39" s="101">
        <v>17</v>
      </c>
      <c r="BA39" s="101">
        <v>18</v>
      </c>
      <c r="BB39" s="101">
        <v>19</v>
      </c>
      <c r="BC39" s="101">
        <v>20</v>
      </c>
      <c r="BD39" s="101">
        <v>21</v>
      </c>
      <c r="BE39" s="101">
        <v>22</v>
      </c>
      <c r="BF39" s="101">
        <v>23</v>
      </c>
      <c r="BG39" s="101">
        <v>24</v>
      </c>
      <c r="BH39" s="101">
        <v>25</v>
      </c>
      <c r="BI39" s="101">
        <v>26</v>
      </c>
      <c r="BJ39" s="101">
        <v>27</v>
      </c>
      <c r="BK39" s="101">
        <v>28</v>
      </c>
      <c r="BL39" s="101">
        <v>29</v>
      </c>
      <c r="BM39" s="101">
        <v>30</v>
      </c>
      <c r="BN39" s="147">
        <v>0.03</v>
      </c>
      <c r="BO39" s="148">
        <f t="shared" si="27"/>
        <v>1</v>
      </c>
      <c r="BP39" s="148">
        <f t="shared" si="28"/>
        <v>0.970873786407767</v>
      </c>
      <c r="BQ39" s="148">
        <f t="shared" si="29"/>
        <v>0.94259590913375435</v>
      </c>
      <c r="BR39" s="148">
        <f t="shared" si="30"/>
        <v>0.91514165935315961</v>
      </c>
      <c r="BS39" s="148">
        <f t="shared" si="31"/>
        <v>0.888487047915689</v>
      </c>
      <c r="BT39" s="148">
        <f t="shared" si="32"/>
        <v>0.86260878438416411</v>
      </c>
      <c r="BU39" s="148">
        <f t="shared" si="33"/>
        <v>0.83748425668365445</v>
      </c>
      <c r="BV39" s="148">
        <f t="shared" si="34"/>
        <v>0.81309151134335378</v>
      </c>
      <c r="BW39" s="148">
        <f t="shared" si="35"/>
        <v>0.78940923431393573</v>
      </c>
      <c r="BX39" s="148">
        <f t="shared" si="36"/>
        <v>0.76641673234362695</v>
      </c>
      <c r="BY39" s="148">
        <f t="shared" si="37"/>
        <v>0.74409391489672516</v>
      </c>
      <c r="BZ39" s="148">
        <f t="shared" si="38"/>
        <v>0.72242127659876232</v>
      </c>
      <c r="CA39" s="148">
        <f t="shared" si="39"/>
        <v>0.70137988019297326</v>
      </c>
      <c r="CB39" s="148">
        <f t="shared" si="40"/>
        <v>0.68095133999317792</v>
      </c>
      <c r="CC39" s="148">
        <f t="shared" si="41"/>
        <v>0.66111780581861923</v>
      </c>
      <c r="CD39" s="148">
        <f t="shared" si="42"/>
        <v>0.64186194739671765</v>
      </c>
      <c r="CE39" s="148">
        <f t="shared" si="43"/>
        <v>0.62316693922011435</v>
      </c>
      <c r="CF39" s="148">
        <f t="shared" si="44"/>
        <v>0.60501644584477121</v>
      </c>
      <c r="CG39" s="148">
        <f t="shared" si="45"/>
        <v>0.5873946076162827</v>
      </c>
      <c r="CH39" s="148">
        <f t="shared" si="46"/>
        <v>0.57028602681192497</v>
      </c>
      <c r="CI39" s="148">
        <f t="shared" si="47"/>
        <v>0.55367575418633497</v>
      </c>
      <c r="CJ39" s="148">
        <f t="shared" si="48"/>
        <v>0.5375492759090631</v>
      </c>
      <c r="CK39" s="148">
        <f t="shared" si="49"/>
        <v>0.52189250088258554</v>
      </c>
      <c r="CL39" s="148">
        <f t="shared" si="50"/>
        <v>0.50669174842969467</v>
      </c>
      <c r="CM39" s="148">
        <f t="shared" si="51"/>
        <v>0.49193373633950943</v>
      </c>
      <c r="CN39" s="148">
        <f t="shared" si="52"/>
        <v>0.47760556926165965</v>
      </c>
      <c r="CO39" s="148">
        <f t="shared" si="53"/>
        <v>0.46369472743850448</v>
      </c>
      <c r="CP39" s="148">
        <f t="shared" si="54"/>
        <v>0.45018905576553836</v>
      </c>
      <c r="CQ39" s="148">
        <f t="shared" si="55"/>
        <v>0.4370767531704256</v>
      </c>
      <c r="CR39" s="148">
        <f t="shared" si="56"/>
        <v>0.42434636230138412</v>
      </c>
      <c r="CS39" s="148">
        <f t="shared" si="57"/>
        <v>0.41198675951590691</v>
      </c>
      <c r="CT39" s="58">
        <f t="shared" si="58"/>
        <v>0</v>
      </c>
      <c r="CU39" s="58" t="e">
        <f t="shared" si="59"/>
        <v>#DIV/0!</v>
      </c>
      <c r="CV39" s="58" t="e">
        <f t="shared" si="60"/>
        <v>#DIV/0!</v>
      </c>
      <c r="CW39" s="58" t="e">
        <f t="shared" si="61"/>
        <v>#DIV/0!</v>
      </c>
      <c r="CX39" s="58" t="e">
        <f t="shared" si="62"/>
        <v>#DIV/0!</v>
      </c>
      <c r="CY39" s="58" t="e">
        <f t="shared" si="63"/>
        <v>#DIV/0!</v>
      </c>
      <c r="CZ39" s="58" t="e">
        <f t="shared" si="64"/>
        <v>#DIV/0!</v>
      </c>
      <c r="DA39" s="58" t="e">
        <f t="shared" si="65"/>
        <v>#DIV/0!</v>
      </c>
      <c r="DB39" s="58" t="e">
        <f t="shared" si="66"/>
        <v>#DIV/0!</v>
      </c>
      <c r="DC39" s="58" t="e">
        <f t="shared" si="67"/>
        <v>#DIV/0!</v>
      </c>
      <c r="DD39" s="58" t="e">
        <f t="shared" si="68"/>
        <v>#DIV/0!</v>
      </c>
      <c r="DE39" s="58" t="e">
        <f t="shared" si="69"/>
        <v>#DIV/0!</v>
      </c>
      <c r="DF39" s="58" t="e">
        <f t="shared" si="70"/>
        <v>#DIV/0!</v>
      </c>
      <c r="DG39" s="58" t="e">
        <f t="shared" si="71"/>
        <v>#DIV/0!</v>
      </c>
      <c r="DH39" s="58" t="e">
        <f t="shared" si="72"/>
        <v>#DIV/0!</v>
      </c>
      <c r="DI39" s="58" t="e">
        <f t="shared" si="73"/>
        <v>#DIV/0!</v>
      </c>
      <c r="DJ39" s="58" t="e">
        <f t="shared" si="74"/>
        <v>#DIV/0!</v>
      </c>
      <c r="DK39" s="58" t="e">
        <f t="shared" si="75"/>
        <v>#DIV/0!</v>
      </c>
      <c r="DL39" s="58" t="e">
        <f t="shared" si="76"/>
        <v>#DIV/0!</v>
      </c>
      <c r="DM39" s="58" t="e">
        <f t="shared" si="77"/>
        <v>#DIV/0!</v>
      </c>
      <c r="DN39" s="58" t="e">
        <f t="shared" si="78"/>
        <v>#DIV/0!</v>
      </c>
      <c r="DO39" s="58" t="e">
        <f t="shared" si="79"/>
        <v>#DIV/0!</v>
      </c>
      <c r="DP39" s="58" t="e">
        <f t="shared" si="80"/>
        <v>#DIV/0!</v>
      </c>
      <c r="DQ39" s="58" t="e">
        <f t="shared" si="81"/>
        <v>#DIV/0!</v>
      </c>
      <c r="DR39" s="58" t="e">
        <f t="shared" si="82"/>
        <v>#DIV/0!</v>
      </c>
      <c r="DS39" s="58" t="e">
        <f t="shared" si="83"/>
        <v>#DIV/0!</v>
      </c>
      <c r="DT39" s="58" t="e">
        <f t="shared" si="84"/>
        <v>#DIV/0!</v>
      </c>
      <c r="DU39" s="58" t="e">
        <f t="shared" si="85"/>
        <v>#DIV/0!</v>
      </c>
      <c r="DV39" s="58" t="e">
        <f t="shared" si="86"/>
        <v>#DIV/0!</v>
      </c>
      <c r="DW39" s="58" t="e">
        <f t="shared" si="87"/>
        <v>#DIV/0!</v>
      </c>
      <c r="DX39" s="58" t="e">
        <f t="shared" si="88"/>
        <v>#DIV/0!</v>
      </c>
      <c r="DY39" s="58">
        <f t="shared" si="89"/>
        <v>0</v>
      </c>
      <c r="DZ39" s="58" t="e">
        <f t="shared" si="118"/>
        <v>#DIV/0!</v>
      </c>
      <c r="EA39" s="58" t="e">
        <f t="shared" si="119"/>
        <v>#DIV/0!</v>
      </c>
      <c r="EB39" s="58" t="e">
        <f t="shared" si="90"/>
        <v>#DIV/0!</v>
      </c>
      <c r="EC39" s="58" t="e">
        <f t="shared" si="91"/>
        <v>#DIV/0!</v>
      </c>
      <c r="ED39" s="58" t="e">
        <f t="shared" si="92"/>
        <v>#DIV/0!</v>
      </c>
      <c r="EE39" s="58" t="e">
        <f t="shared" si="93"/>
        <v>#DIV/0!</v>
      </c>
      <c r="EF39" s="58" t="e">
        <f t="shared" si="94"/>
        <v>#DIV/0!</v>
      </c>
      <c r="EG39" s="58" t="e">
        <f t="shared" si="95"/>
        <v>#DIV/0!</v>
      </c>
      <c r="EH39" s="58" t="e">
        <f t="shared" si="96"/>
        <v>#DIV/0!</v>
      </c>
      <c r="EI39" s="58" t="e">
        <f t="shared" si="97"/>
        <v>#DIV/0!</v>
      </c>
      <c r="EJ39" s="58" t="e">
        <f t="shared" si="98"/>
        <v>#DIV/0!</v>
      </c>
      <c r="EK39" s="58" t="e">
        <f t="shared" si="99"/>
        <v>#DIV/0!</v>
      </c>
      <c r="EL39" s="58" t="e">
        <f t="shared" si="100"/>
        <v>#DIV/0!</v>
      </c>
      <c r="EM39" s="58" t="e">
        <f t="shared" si="101"/>
        <v>#DIV/0!</v>
      </c>
      <c r="EN39" s="58" t="e">
        <f t="shared" si="102"/>
        <v>#DIV/0!</v>
      </c>
      <c r="EO39" s="58" t="e">
        <f t="shared" si="103"/>
        <v>#DIV/0!</v>
      </c>
      <c r="EP39" s="58" t="e">
        <f t="shared" si="104"/>
        <v>#DIV/0!</v>
      </c>
      <c r="EQ39" s="58" t="e">
        <f t="shared" si="105"/>
        <v>#DIV/0!</v>
      </c>
      <c r="ER39" s="58" t="e">
        <f t="shared" si="106"/>
        <v>#DIV/0!</v>
      </c>
      <c r="ES39" s="58" t="e">
        <f t="shared" si="107"/>
        <v>#DIV/0!</v>
      </c>
      <c r="ET39" s="58" t="e">
        <f t="shared" si="108"/>
        <v>#DIV/0!</v>
      </c>
      <c r="EU39" s="58" t="e">
        <f t="shared" si="109"/>
        <v>#DIV/0!</v>
      </c>
      <c r="EV39" s="58" t="e">
        <f t="shared" si="110"/>
        <v>#DIV/0!</v>
      </c>
      <c r="EW39" s="58" t="e">
        <f t="shared" si="111"/>
        <v>#DIV/0!</v>
      </c>
      <c r="EX39" s="58" t="e">
        <f t="shared" si="112"/>
        <v>#DIV/0!</v>
      </c>
      <c r="EY39" s="58" t="e">
        <f t="shared" si="113"/>
        <v>#DIV/0!</v>
      </c>
      <c r="EZ39" s="58" t="e">
        <f t="shared" si="114"/>
        <v>#DIV/0!</v>
      </c>
      <c r="FA39" s="58" t="e">
        <f t="shared" si="115"/>
        <v>#DIV/0!</v>
      </c>
      <c r="FB39" s="58" t="e">
        <f t="shared" si="116"/>
        <v>#DIV/0!</v>
      </c>
      <c r="FC39" s="149" t="e">
        <f t="shared" si="117"/>
        <v>#DIV/0!</v>
      </c>
    </row>
    <row r="40" spans="1:159" x14ac:dyDescent="0.25">
      <c r="A40" s="90">
        <v>40</v>
      </c>
      <c r="B40" s="150"/>
      <c r="C40" s="151"/>
      <c r="D40" s="151"/>
      <c r="E40" s="151"/>
      <c r="F40" s="151"/>
      <c r="G40" s="151"/>
      <c r="H40" s="151"/>
      <c r="I40" s="151"/>
      <c r="J40" s="151"/>
      <c r="K40" s="152"/>
      <c r="L40" s="127" t="e">
        <f t="shared" si="6"/>
        <v>#DIV/0!</v>
      </c>
      <c r="M40" s="127" t="e">
        <f t="shared" si="7"/>
        <v>#DIV/0!</v>
      </c>
      <c r="N40" s="127">
        <f t="shared" si="8"/>
        <v>0</v>
      </c>
      <c r="O40" s="127" t="e">
        <f t="shared" si="9"/>
        <v>#DIV/0!</v>
      </c>
      <c r="P40" s="66" t="e">
        <f t="shared" si="10"/>
        <v>#DIV/0!</v>
      </c>
      <c r="Q40" s="40"/>
      <c r="R40" s="105" t="e">
        <f t="shared" si="11"/>
        <v>#DIV/0!</v>
      </c>
      <c r="S40" s="142">
        <f t="shared" si="12"/>
        <v>0</v>
      </c>
      <c r="T40" s="142" t="e">
        <f t="shared" si="13"/>
        <v>#DIV/0!</v>
      </c>
      <c r="U40" s="143">
        <v>1.31E-6</v>
      </c>
      <c r="V40" s="143" t="e">
        <f t="shared" si="14"/>
        <v>#DIV/0!</v>
      </c>
      <c r="W40" s="144">
        <v>0.4</v>
      </c>
      <c r="X40" s="143" t="e">
        <f t="shared" si="15"/>
        <v>#DIV/0!</v>
      </c>
      <c r="Y40" s="145">
        <v>2.5000000000000001E-2</v>
      </c>
      <c r="Z40" s="145" t="e">
        <f t="shared" si="16"/>
        <v>#DIV/0!</v>
      </c>
      <c r="AA40" s="145" t="e">
        <f t="shared" si="17"/>
        <v>#DIV/0!</v>
      </c>
      <c r="AB40" s="145" t="e">
        <f t="shared" si="18"/>
        <v>#DIV/0!</v>
      </c>
      <c r="AC40" s="145" t="e">
        <f t="shared" si="19"/>
        <v>#DIV/0!</v>
      </c>
      <c r="AD40" s="145" t="e">
        <f t="shared" si="20"/>
        <v>#DIV/0!</v>
      </c>
      <c r="AE40" s="146" t="e">
        <f t="shared" si="21"/>
        <v>#DIV/0!</v>
      </c>
      <c r="AF40" s="144" t="e">
        <f t="shared" si="22"/>
        <v>#DIV/0!</v>
      </c>
      <c r="AG40" s="144" t="e">
        <f t="shared" si="23"/>
        <v>#DIV/0!</v>
      </c>
      <c r="AI40" s="101">
        <v>0</v>
      </c>
      <c r="AJ40" s="101">
        <v>1</v>
      </c>
      <c r="AK40" s="101">
        <v>2</v>
      </c>
      <c r="AL40" s="101">
        <v>3</v>
      </c>
      <c r="AM40" s="101">
        <v>4</v>
      </c>
      <c r="AN40" s="101">
        <v>5</v>
      </c>
      <c r="AO40" s="101">
        <v>6</v>
      </c>
      <c r="AP40" s="101">
        <v>7</v>
      </c>
      <c r="AQ40" s="101">
        <v>8</v>
      </c>
      <c r="AR40" s="101">
        <v>9</v>
      </c>
      <c r="AS40" s="101">
        <v>10</v>
      </c>
      <c r="AT40" s="101">
        <v>11</v>
      </c>
      <c r="AU40" s="101">
        <v>12</v>
      </c>
      <c r="AV40" s="101">
        <v>13</v>
      </c>
      <c r="AW40" s="101">
        <v>14</v>
      </c>
      <c r="AX40" s="101">
        <v>15</v>
      </c>
      <c r="AY40" s="101">
        <v>16</v>
      </c>
      <c r="AZ40" s="101">
        <v>17</v>
      </c>
      <c r="BA40" s="101">
        <v>18</v>
      </c>
      <c r="BB40" s="101">
        <v>19</v>
      </c>
      <c r="BC40" s="101">
        <v>20</v>
      </c>
      <c r="BD40" s="101">
        <v>21</v>
      </c>
      <c r="BE40" s="101">
        <v>22</v>
      </c>
      <c r="BF40" s="101">
        <v>23</v>
      </c>
      <c r="BG40" s="101">
        <v>24</v>
      </c>
      <c r="BH40" s="101">
        <v>25</v>
      </c>
      <c r="BI40" s="101">
        <v>26</v>
      </c>
      <c r="BJ40" s="101">
        <v>27</v>
      </c>
      <c r="BK40" s="101">
        <v>28</v>
      </c>
      <c r="BL40" s="101">
        <v>29</v>
      </c>
      <c r="BM40" s="101">
        <v>30</v>
      </c>
      <c r="BN40" s="147">
        <v>0.03</v>
      </c>
      <c r="BO40" s="148">
        <f t="shared" si="27"/>
        <v>1</v>
      </c>
      <c r="BP40" s="148">
        <f t="shared" si="28"/>
        <v>0.970873786407767</v>
      </c>
      <c r="BQ40" s="148">
        <f t="shared" si="29"/>
        <v>0.94259590913375435</v>
      </c>
      <c r="BR40" s="148">
        <f t="shared" si="30"/>
        <v>0.91514165935315961</v>
      </c>
      <c r="BS40" s="148">
        <f t="shared" si="31"/>
        <v>0.888487047915689</v>
      </c>
      <c r="BT40" s="148">
        <f t="shared" si="32"/>
        <v>0.86260878438416411</v>
      </c>
      <c r="BU40" s="148">
        <f t="shared" si="33"/>
        <v>0.83748425668365445</v>
      </c>
      <c r="BV40" s="148">
        <f t="shared" si="34"/>
        <v>0.81309151134335378</v>
      </c>
      <c r="BW40" s="148">
        <f t="shared" si="35"/>
        <v>0.78940923431393573</v>
      </c>
      <c r="BX40" s="148">
        <f t="shared" si="36"/>
        <v>0.76641673234362695</v>
      </c>
      <c r="BY40" s="148">
        <f t="shared" si="37"/>
        <v>0.74409391489672516</v>
      </c>
      <c r="BZ40" s="148">
        <f t="shared" si="38"/>
        <v>0.72242127659876232</v>
      </c>
      <c r="CA40" s="148">
        <f t="shared" si="39"/>
        <v>0.70137988019297326</v>
      </c>
      <c r="CB40" s="148">
        <f t="shared" si="40"/>
        <v>0.68095133999317792</v>
      </c>
      <c r="CC40" s="148">
        <f t="shared" si="41"/>
        <v>0.66111780581861923</v>
      </c>
      <c r="CD40" s="148">
        <f t="shared" si="42"/>
        <v>0.64186194739671765</v>
      </c>
      <c r="CE40" s="148">
        <f t="shared" si="43"/>
        <v>0.62316693922011435</v>
      </c>
      <c r="CF40" s="148">
        <f t="shared" si="44"/>
        <v>0.60501644584477121</v>
      </c>
      <c r="CG40" s="148">
        <f t="shared" si="45"/>
        <v>0.5873946076162827</v>
      </c>
      <c r="CH40" s="148">
        <f t="shared" si="46"/>
        <v>0.57028602681192497</v>
      </c>
      <c r="CI40" s="148">
        <f t="shared" si="47"/>
        <v>0.55367575418633497</v>
      </c>
      <c r="CJ40" s="148">
        <f t="shared" si="48"/>
        <v>0.5375492759090631</v>
      </c>
      <c r="CK40" s="148">
        <f t="shared" si="49"/>
        <v>0.52189250088258554</v>
      </c>
      <c r="CL40" s="148">
        <f t="shared" si="50"/>
        <v>0.50669174842969467</v>
      </c>
      <c r="CM40" s="148">
        <f t="shared" si="51"/>
        <v>0.49193373633950943</v>
      </c>
      <c r="CN40" s="148">
        <f t="shared" si="52"/>
        <v>0.47760556926165965</v>
      </c>
      <c r="CO40" s="148">
        <f t="shared" si="53"/>
        <v>0.46369472743850448</v>
      </c>
      <c r="CP40" s="148">
        <f t="shared" si="54"/>
        <v>0.45018905576553836</v>
      </c>
      <c r="CQ40" s="148">
        <f t="shared" si="55"/>
        <v>0.4370767531704256</v>
      </c>
      <c r="CR40" s="148">
        <f t="shared" si="56"/>
        <v>0.42434636230138412</v>
      </c>
      <c r="CS40" s="148">
        <f t="shared" si="57"/>
        <v>0.41198675951590691</v>
      </c>
      <c r="CT40" s="58">
        <f t="shared" si="58"/>
        <v>0</v>
      </c>
      <c r="CU40" s="58" t="e">
        <f t="shared" si="59"/>
        <v>#DIV/0!</v>
      </c>
      <c r="CV40" s="58" t="e">
        <f t="shared" si="60"/>
        <v>#DIV/0!</v>
      </c>
      <c r="CW40" s="58" t="e">
        <f t="shared" si="61"/>
        <v>#DIV/0!</v>
      </c>
      <c r="CX40" s="58" t="e">
        <f t="shared" si="62"/>
        <v>#DIV/0!</v>
      </c>
      <c r="CY40" s="58" t="e">
        <f t="shared" si="63"/>
        <v>#DIV/0!</v>
      </c>
      <c r="CZ40" s="58" t="e">
        <f t="shared" si="64"/>
        <v>#DIV/0!</v>
      </c>
      <c r="DA40" s="58" t="e">
        <f t="shared" si="65"/>
        <v>#DIV/0!</v>
      </c>
      <c r="DB40" s="58" t="e">
        <f t="shared" si="66"/>
        <v>#DIV/0!</v>
      </c>
      <c r="DC40" s="58" t="e">
        <f t="shared" si="67"/>
        <v>#DIV/0!</v>
      </c>
      <c r="DD40" s="58" t="e">
        <f t="shared" si="68"/>
        <v>#DIV/0!</v>
      </c>
      <c r="DE40" s="58" t="e">
        <f t="shared" si="69"/>
        <v>#DIV/0!</v>
      </c>
      <c r="DF40" s="58" t="e">
        <f t="shared" si="70"/>
        <v>#DIV/0!</v>
      </c>
      <c r="DG40" s="58" t="e">
        <f t="shared" si="71"/>
        <v>#DIV/0!</v>
      </c>
      <c r="DH40" s="58" t="e">
        <f t="shared" si="72"/>
        <v>#DIV/0!</v>
      </c>
      <c r="DI40" s="58" t="e">
        <f t="shared" si="73"/>
        <v>#DIV/0!</v>
      </c>
      <c r="DJ40" s="58" t="e">
        <f t="shared" si="74"/>
        <v>#DIV/0!</v>
      </c>
      <c r="DK40" s="58" t="e">
        <f t="shared" si="75"/>
        <v>#DIV/0!</v>
      </c>
      <c r="DL40" s="58" t="e">
        <f t="shared" si="76"/>
        <v>#DIV/0!</v>
      </c>
      <c r="DM40" s="58" t="e">
        <f t="shared" si="77"/>
        <v>#DIV/0!</v>
      </c>
      <c r="DN40" s="58" t="e">
        <f t="shared" si="78"/>
        <v>#DIV/0!</v>
      </c>
      <c r="DO40" s="58" t="e">
        <f t="shared" si="79"/>
        <v>#DIV/0!</v>
      </c>
      <c r="DP40" s="58" t="e">
        <f t="shared" si="80"/>
        <v>#DIV/0!</v>
      </c>
      <c r="DQ40" s="58" t="e">
        <f t="shared" si="81"/>
        <v>#DIV/0!</v>
      </c>
      <c r="DR40" s="58" t="e">
        <f t="shared" si="82"/>
        <v>#DIV/0!</v>
      </c>
      <c r="DS40" s="58" t="e">
        <f t="shared" si="83"/>
        <v>#DIV/0!</v>
      </c>
      <c r="DT40" s="58" t="e">
        <f t="shared" si="84"/>
        <v>#DIV/0!</v>
      </c>
      <c r="DU40" s="58" t="e">
        <f t="shared" si="85"/>
        <v>#DIV/0!</v>
      </c>
      <c r="DV40" s="58" t="e">
        <f t="shared" si="86"/>
        <v>#DIV/0!</v>
      </c>
      <c r="DW40" s="58" t="e">
        <f t="shared" si="87"/>
        <v>#DIV/0!</v>
      </c>
      <c r="DX40" s="58" t="e">
        <f t="shared" si="88"/>
        <v>#DIV/0!</v>
      </c>
      <c r="DY40" s="58">
        <f t="shared" si="89"/>
        <v>0</v>
      </c>
      <c r="DZ40" s="58" t="e">
        <f t="shared" si="118"/>
        <v>#DIV/0!</v>
      </c>
      <c r="EA40" s="58" t="e">
        <f t="shared" si="119"/>
        <v>#DIV/0!</v>
      </c>
      <c r="EB40" s="58" t="e">
        <f t="shared" si="90"/>
        <v>#DIV/0!</v>
      </c>
      <c r="EC40" s="58" t="e">
        <f t="shared" si="91"/>
        <v>#DIV/0!</v>
      </c>
      <c r="ED40" s="58" t="e">
        <f t="shared" si="92"/>
        <v>#DIV/0!</v>
      </c>
      <c r="EE40" s="58" t="e">
        <f t="shared" si="93"/>
        <v>#DIV/0!</v>
      </c>
      <c r="EF40" s="58" t="e">
        <f t="shared" si="94"/>
        <v>#DIV/0!</v>
      </c>
      <c r="EG40" s="58" t="e">
        <f t="shared" si="95"/>
        <v>#DIV/0!</v>
      </c>
      <c r="EH40" s="58" t="e">
        <f t="shared" si="96"/>
        <v>#DIV/0!</v>
      </c>
      <c r="EI40" s="58" t="e">
        <f t="shared" si="97"/>
        <v>#DIV/0!</v>
      </c>
      <c r="EJ40" s="58" t="e">
        <f t="shared" si="98"/>
        <v>#DIV/0!</v>
      </c>
      <c r="EK40" s="58" t="e">
        <f t="shared" si="99"/>
        <v>#DIV/0!</v>
      </c>
      <c r="EL40" s="58" t="e">
        <f t="shared" si="100"/>
        <v>#DIV/0!</v>
      </c>
      <c r="EM40" s="58" t="e">
        <f t="shared" si="101"/>
        <v>#DIV/0!</v>
      </c>
      <c r="EN40" s="58" t="e">
        <f t="shared" si="102"/>
        <v>#DIV/0!</v>
      </c>
      <c r="EO40" s="58" t="e">
        <f t="shared" si="103"/>
        <v>#DIV/0!</v>
      </c>
      <c r="EP40" s="58" t="e">
        <f t="shared" si="104"/>
        <v>#DIV/0!</v>
      </c>
      <c r="EQ40" s="58" t="e">
        <f t="shared" si="105"/>
        <v>#DIV/0!</v>
      </c>
      <c r="ER40" s="58" t="e">
        <f t="shared" si="106"/>
        <v>#DIV/0!</v>
      </c>
      <c r="ES40" s="58" t="e">
        <f t="shared" si="107"/>
        <v>#DIV/0!</v>
      </c>
      <c r="ET40" s="58" t="e">
        <f t="shared" si="108"/>
        <v>#DIV/0!</v>
      </c>
      <c r="EU40" s="58" t="e">
        <f t="shared" si="109"/>
        <v>#DIV/0!</v>
      </c>
      <c r="EV40" s="58" t="e">
        <f t="shared" si="110"/>
        <v>#DIV/0!</v>
      </c>
      <c r="EW40" s="58" t="e">
        <f t="shared" si="111"/>
        <v>#DIV/0!</v>
      </c>
      <c r="EX40" s="58" t="e">
        <f t="shared" si="112"/>
        <v>#DIV/0!</v>
      </c>
      <c r="EY40" s="58" t="e">
        <f t="shared" si="113"/>
        <v>#DIV/0!</v>
      </c>
      <c r="EZ40" s="58" t="e">
        <f t="shared" si="114"/>
        <v>#DIV/0!</v>
      </c>
      <c r="FA40" s="58" t="e">
        <f t="shared" si="115"/>
        <v>#DIV/0!</v>
      </c>
      <c r="FB40" s="58" t="e">
        <f t="shared" si="116"/>
        <v>#DIV/0!</v>
      </c>
      <c r="FC40" s="149" t="e">
        <f t="shared" si="117"/>
        <v>#DIV/0!</v>
      </c>
    </row>
    <row r="41" spans="1:159" x14ac:dyDescent="0.25">
      <c r="A41" s="90">
        <v>41</v>
      </c>
      <c r="B41" s="150"/>
      <c r="C41" s="151"/>
      <c r="D41" s="151"/>
      <c r="E41" s="151"/>
      <c r="F41" s="151"/>
      <c r="G41" s="151"/>
      <c r="H41" s="151"/>
      <c r="I41" s="151"/>
      <c r="J41" s="151"/>
      <c r="K41" s="152"/>
      <c r="L41" s="127" t="e">
        <f t="shared" si="6"/>
        <v>#DIV/0!</v>
      </c>
      <c r="M41" s="127" t="e">
        <f t="shared" si="7"/>
        <v>#DIV/0!</v>
      </c>
      <c r="N41" s="127">
        <f t="shared" si="8"/>
        <v>0</v>
      </c>
      <c r="O41" s="127" t="e">
        <f t="shared" si="9"/>
        <v>#DIV/0!</v>
      </c>
      <c r="P41" s="66" t="e">
        <f t="shared" si="10"/>
        <v>#DIV/0!</v>
      </c>
      <c r="Q41" s="40"/>
      <c r="R41" s="105" t="e">
        <f t="shared" si="11"/>
        <v>#DIV/0!</v>
      </c>
      <c r="S41" s="142">
        <f t="shared" si="12"/>
        <v>0</v>
      </c>
      <c r="T41" s="142" t="e">
        <f t="shared" si="13"/>
        <v>#DIV/0!</v>
      </c>
      <c r="U41" s="143">
        <v>1.31E-6</v>
      </c>
      <c r="V41" s="143" t="e">
        <f t="shared" si="14"/>
        <v>#DIV/0!</v>
      </c>
      <c r="W41" s="144">
        <v>0.4</v>
      </c>
      <c r="X41" s="143" t="e">
        <f t="shared" si="15"/>
        <v>#DIV/0!</v>
      </c>
      <c r="Y41" s="145">
        <v>2.5000000000000001E-2</v>
      </c>
      <c r="Z41" s="145" t="e">
        <f t="shared" si="16"/>
        <v>#DIV/0!</v>
      </c>
      <c r="AA41" s="145" t="e">
        <f t="shared" si="17"/>
        <v>#DIV/0!</v>
      </c>
      <c r="AB41" s="145" t="e">
        <f t="shared" si="18"/>
        <v>#DIV/0!</v>
      </c>
      <c r="AC41" s="145" t="e">
        <f t="shared" si="19"/>
        <v>#DIV/0!</v>
      </c>
      <c r="AD41" s="145" t="e">
        <f t="shared" si="20"/>
        <v>#DIV/0!</v>
      </c>
      <c r="AE41" s="146" t="e">
        <f t="shared" si="21"/>
        <v>#DIV/0!</v>
      </c>
      <c r="AF41" s="144" t="e">
        <f t="shared" si="22"/>
        <v>#DIV/0!</v>
      </c>
      <c r="AG41" s="144" t="e">
        <f t="shared" si="23"/>
        <v>#DIV/0!</v>
      </c>
      <c r="AI41" s="101">
        <v>0</v>
      </c>
      <c r="AJ41" s="101">
        <v>1</v>
      </c>
      <c r="AK41" s="101">
        <v>2</v>
      </c>
      <c r="AL41" s="101">
        <v>3</v>
      </c>
      <c r="AM41" s="101">
        <v>4</v>
      </c>
      <c r="AN41" s="101">
        <v>5</v>
      </c>
      <c r="AO41" s="101">
        <v>6</v>
      </c>
      <c r="AP41" s="101">
        <v>7</v>
      </c>
      <c r="AQ41" s="101">
        <v>8</v>
      </c>
      <c r="AR41" s="101">
        <v>9</v>
      </c>
      <c r="AS41" s="101">
        <v>10</v>
      </c>
      <c r="AT41" s="101">
        <v>11</v>
      </c>
      <c r="AU41" s="101">
        <v>12</v>
      </c>
      <c r="AV41" s="101">
        <v>13</v>
      </c>
      <c r="AW41" s="101">
        <v>14</v>
      </c>
      <c r="AX41" s="101">
        <v>15</v>
      </c>
      <c r="AY41" s="101">
        <v>16</v>
      </c>
      <c r="AZ41" s="101">
        <v>17</v>
      </c>
      <c r="BA41" s="101">
        <v>18</v>
      </c>
      <c r="BB41" s="101">
        <v>19</v>
      </c>
      <c r="BC41" s="101">
        <v>20</v>
      </c>
      <c r="BD41" s="101">
        <v>21</v>
      </c>
      <c r="BE41" s="101">
        <v>22</v>
      </c>
      <c r="BF41" s="101">
        <v>23</v>
      </c>
      <c r="BG41" s="101">
        <v>24</v>
      </c>
      <c r="BH41" s="101">
        <v>25</v>
      </c>
      <c r="BI41" s="101">
        <v>26</v>
      </c>
      <c r="BJ41" s="101">
        <v>27</v>
      </c>
      <c r="BK41" s="101">
        <v>28</v>
      </c>
      <c r="BL41" s="101">
        <v>29</v>
      </c>
      <c r="BM41" s="101">
        <v>30</v>
      </c>
      <c r="BN41" s="147">
        <v>0.03</v>
      </c>
      <c r="BO41" s="148">
        <f t="shared" si="27"/>
        <v>1</v>
      </c>
      <c r="BP41" s="148">
        <f t="shared" si="28"/>
        <v>0.970873786407767</v>
      </c>
      <c r="BQ41" s="148">
        <f t="shared" si="29"/>
        <v>0.94259590913375435</v>
      </c>
      <c r="BR41" s="148">
        <f t="shared" si="30"/>
        <v>0.91514165935315961</v>
      </c>
      <c r="BS41" s="148">
        <f t="shared" si="31"/>
        <v>0.888487047915689</v>
      </c>
      <c r="BT41" s="148">
        <f t="shared" si="32"/>
        <v>0.86260878438416411</v>
      </c>
      <c r="BU41" s="148">
        <f t="shared" si="33"/>
        <v>0.83748425668365445</v>
      </c>
      <c r="BV41" s="148">
        <f t="shared" si="34"/>
        <v>0.81309151134335378</v>
      </c>
      <c r="BW41" s="148">
        <f t="shared" si="35"/>
        <v>0.78940923431393573</v>
      </c>
      <c r="BX41" s="148">
        <f t="shared" si="36"/>
        <v>0.76641673234362695</v>
      </c>
      <c r="BY41" s="148">
        <f t="shared" si="37"/>
        <v>0.74409391489672516</v>
      </c>
      <c r="BZ41" s="148">
        <f t="shared" si="38"/>
        <v>0.72242127659876232</v>
      </c>
      <c r="CA41" s="148">
        <f t="shared" si="39"/>
        <v>0.70137988019297326</v>
      </c>
      <c r="CB41" s="148">
        <f t="shared" si="40"/>
        <v>0.68095133999317792</v>
      </c>
      <c r="CC41" s="148">
        <f t="shared" si="41"/>
        <v>0.66111780581861923</v>
      </c>
      <c r="CD41" s="148">
        <f t="shared" si="42"/>
        <v>0.64186194739671765</v>
      </c>
      <c r="CE41" s="148">
        <f t="shared" si="43"/>
        <v>0.62316693922011435</v>
      </c>
      <c r="CF41" s="148">
        <f t="shared" si="44"/>
        <v>0.60501644584477121</v>
      </c>
      <c r="CG41" s="148">
        <f t="shared" si="45"/>
        <v>0.5873946076162827</v>
      </c>
      <c r="CH41" s="148">
        <f t="shared" si="46"/>
        <v>0.57028602681192497</v>
      </c>
      <c r="CI41" s="148">
        <f t="shared" si="47"/>
        <v>0.55367575418633497</v>
      </c>
      <c r="CJ41" s="148">
        <f t="shared" si="48"/>
        <v>0.5375492759090631</v>
      </c>
      <c r="CK41" s="148">
        <f t="shared" si="49"/>
        <v>0.52189250088258554</v>
      </c>
      <c r="CL41" s="148">
        <f t="shared" si="50"/>
        <v>0.50669174842969467</v>
      </c>
      <c r="CM41" s="148">
        <f t="shared" si="51"/>
        <v>0.49193373633950943</v>
      </c>
      <c r="CN41" s="148">
        <f t="shared" si="52"/>
        <v>0.47760556926165965</v>
      </c>
      <c r="CO41" s="148">
        <f t="shared" si="53"/>
        <v>0.46369472743850448</v>
      </c>
      <c r="CP41" s="148">
        <f t="shared" si="54"/>
        <v>0.45018905576553836</v>
      </c>
      <c r="CQ41" s="148">
        <f t="shared" si="55"/>
        <v>0.4370767531704256</v>
      </c>
      <c r="CR41" s="148">
        <f t="shared" si="56"/>
        <v>0.42434636230138412</v>
      </c>
      <c r="CS41" s="148">
        <f t="shared" si="57"/>
        <v>0.41198675951590691</v>
      </c>
      <c r="CT41" s="58">
        <f t="shared" si="58"/>
        <v>0</v>
      </c>
      <c r="CU41" s="58" t="e">
        <f t="shared" si="59"/>
        <v>#DIV/0!</v>
      </c>
      <c r="CV41" s="58" t="e">
        <f t="shared" si="60"/>
        <v>#DIV/0!</v>
      </c>
      <c r="CW41" s="58" t="e">
        <f t="shared" si="61"/>
        <v>#DIV/0!</v>
      </c>
      <c r="CX41" s="58" t="e">
        <f t="shared" si="62"/>
        <v>#DIV/0!</v>
      </c>
      <c r="CY41" s="58" t="e">
        <f t="shared" si="63"/>
        <v>#DIV/0!</v>
      </c>
      <c r="CZ41" s="58" t="e">
        <f t="shared" si="64"/>
        <v>#DIV/0!</v>
      </c>
      <c r="DA41" s="58" t="e">
        <f t="shared" si="65"/>
        <v>#DIV/0!</v>
      </c>
      <c r="DB41" s="58" t="e">
        <f t="shared" si="66"/>
        <v>#DIV/0!</v>
      </c>
      <c r="DC41" s="58" t="e">
        <f t="shared" si="67"/>
        <v>#DIV/0!</v>
      </c>
      <c r="DD41" s="58" t="e">
        <f t="shared" si="68"/>
        <v>#DIV/0!</v>
      </c>
      <c r="DE41" s="58" t="e">
        <f t="shared" si="69"/>
        <v>#DIV/0!</v>
      </c>
      <c r="DF41" s="58" t="e">
        <f t="shared" si="70"/>
        <v>#DIV/0!</v>
      </c>
      <c r="DG41" s="58" t="e">
        <f t="shared" si="71"/>
        <v>#DIV/0!</v>
      </c>
      <c r="DH41" s="58" t="e">
        <f t="shared" si="72"/>
        <v>#DIV/0!</v>
      </c>
      <c r="DI41" s="58" t="e">
        <f t="shared" si="73"/>
        <v>#DIV/0!</v>
      </c>
      <c r="DJ41" s="58" t="e">
        <f t="shared" si="74"/>
        <v>#DIV/0!</v>
      </c>
      <c r="DK41" s="58" t="e">
        <f t="shared" si="75"/>
        <v>#DIV/0!</v>
      </c>
      <c r="DL41" s="58" t="e">
        <f t="shared" si="76"/>
        <v>#DIV/0!</v>
      </c>
      <c r="DM41" s="58" t="e">
        <f t="shared" si="77"/>
        <v>#DIV/0!</v>
      </c>
      <c r="DN41" s="58" t="e">
        <f t="shared" si="78"/>
        <v>#DIV/0!</v>
      </c>
      <c r="DO41" s="58" t="e">
        <f t="shared" si="79"/>
        <v>#DIV/0!</v>
      </c>
      <c r="DP41" s="58" t="e">
        <f t="shared" si="80"/>
        <v>#DIV/0!</v>
      </c>
      <c r="DQ41" s="58" t="e">
        <f t="shared" si="81"/>
        <v>#DIV/0!</v>
      </c>
      <c r="DR41" s="58" t="e">
        <f t="shared" si="82"/>
        <v>#DIV/0!</v>
      </c>
      <c r="DS41" s="58" t="e">
        <f t="shared" si="83"/>
        <v>#DIV/0!</v>
      </c>
      <c r="DT41" s="58" t="e">
        <f t="shared" si="84"/>
        <v>#DIV/0!</v>
      </c>
      <c r="DU41" s="58" t="e">
        <f t="shared" si="85"/>
        <v>#DIV/0!</v>
      </c>
      <c r="DV41" s="58" t="e">
        <f t="shared" si="86"/>
        <v>#DIV/0!</v>
      </c>
      <c r="DW41" s="58" t="e">
        <f t="shared" si="87"/>
        <v>#DIV/0!</v>
      </c>
      <c r="DX41" s="58" t="e">
        <f t="shared" si="88"/>
        <v>#DIV/0!</v>
      </c>
      <c r="DY41" s="58">
        <f t="shared" si="89"/>
        <v>0</v>
      </c>
      <c r="DZ41" s="58" t="e">
        <f t="shared" si="118"/>
        <v>#DIV/0!</v>
      </c>
      <c r="EA41" s="58" t="e">
        <f t="shared" si="119"/>
        <v>#DIV/0!</v>
      </c>
      <c r="EB41" s="58" t="e">
        <f t="shared" si="90"/>
        <v>#DIV/0!</v>
      </c>
      <c r="EC41" s="58" t="e">
        <f t="shared" si="91"/>
        <v>#DIV/0!</v>
      </c>
      <c r="ED41" s="58" t="e">
        <f t="shared" si="92"/>
        <v>#DIV/0!</v>
      </c>
      <c r="EE41" s="58" t="e">
        <f t="shared" si="93"/>
        <v>#DIV/0!</v>
      </c>
      <c r="EF41" s="58" t="e">
        <f t="shared" si="94"/>
        <v>#DIV/0!</v>
      </c>
      <c r="EG41" s="58" t="e">
        <f t="shared" si="95"/>
        <v>#DIV/0!</v>
      </c>
      <c r="EH41" s="58" t="e">
        <f t="shared" si="96"/>
        <v>#DIV/0!</v>
      </c>
      <c r="EI41" s="58" t="e">
        <f t="shared" si="97"/>
        <v>#DIV/0!</v>
      </c>
      <c r="EJ41" s="58" t="e">
        <f t="shared" si="98"/>
        <v>#DIV/0!</v>
      </c>
      <c r="EK41" s="58" t="e">
        <f t="shared" si="99"/>
        <v>#DIV/0!</v>
      </c>
      <c r="EL41" s="58" t="e">
        <f t="shared" si="100"/>
        <v>#DIV/0!</v>
      </c>
      <c r="EM41" s="58" t="e">
        <f t="shared" si="101"/>
        <v>#DIV/0!</v>
      </c>
      <c r="EN41" s="58" t="e">
        <f t="shared" si="102"/>
        <v>#DIV/0!</v>
      </c>
      <c r="EO41" s="58" t="e">
        <f t="shared" si="103"/>
        <v>#DIV/0!</v>
      </c>
      <c r="EP41" s="58" t="e">
        <f t="shared" si="104"/>
        <v>#DIV/0!</v>
      </c>
      <c r="EQ41" s="58" t="e">
        <f t="shared" si="105"/>
        <v>#DIV/0!</v>
      </c>
      <c r="ER41" s="58" t="e">
        <f t="shared" si="106"/>
        <v>#DIV/0!</v>
      </c>
      <c r="ES41" s="58" t="e">
        <f t="shared" si="107"/>
        <v>#DIV/0!</v>
      </c>
      <c r="ET41" s="58" t="e">
        <f t="shared" si="108"/>
        <v>#DIV/0!</v>
      </c>
      <c r="EU41" s="58" t="e">
        <f t="shared" si="109"/>
        <v>#DIV/0!</v>
      </c>
      <c r="EV41" s="58" t="e">
        <f t="shared" si="110"/>
        <v>#DIV/0!</v>
      </c>
      <c r="EW41" s="58" t="e">
        <f t="shared" si="111"/>
        <v>#DIV/0!</v>
      </c>
      <c r="EX41" s="58" t="e">
        <f t="shared" si="112"/>
        <v>#DIV/0!</v>
      </c>
      <c r="EY41" s="58" t="e">
        <f t="shared" si="113"/>
        <v>#DIV/0!</v>
      </c>
      <c r="EZ41" s="58" t="e">
        <f t="shared" si="114"/>
        <v>#DIV/0!</v>
      </c>
      <c r="FA41" s="58" t="e">
        <f t="shared" si="115"/>
        <v>#DIV/0!</v>
      </c>
      <c r="FB41" s="58" t="e">
        <f t="shared" si="116"/>
        <v>#DIV/0!</v>
      </c>
      <c r="FC41" s="149" t="e">
        <f t="shared" si="117"/>
        <v>#DIV/0!</v>
      </c>
    </row>
    <row r="42" spans="1:159" x14ac:dyDescent="0.25">
      <c r="A42" s="90">
        <v>42</v>
      </c>
      <c r="B42" s="150"/>
      <c r="C42" s="151"/>
      <c r="D42" s="151"/>
      <c r="E42" s="151"/>
      <c r="F42" s="151"/>
      <c r="G42" s="151"/>
      <c r="H42" s="151"/>
      <c r="I42" s="151"/>
      <c r="J42" s="151"/>
      <c r="K42" s="152"/>
      <c r="L42" s="127" t="e">
        <f t="shared" si="6"/>
        <v>#DIV/0!</v>
      </c>
      <c r="M42" s="127" t="e">
        <f t="shared" si="7"/>
        <v>#DIV/0!</v>
      </c>
      <c r="N42" s="127">
        <f t="shared" si="8"/>
        <v>0</v>
      </c>
      <c r="O42" s="127" t="e">
        <f t="shared" si="9"/>
        <v>#DIV/0!</v>
      </c>
      <c r="P42" s="66" t="e">
        <f t="shared" si="10"/>
        <v>#DIV/0!</v>
      </c>
      <c r="Q42" s="40"/>
      <c r="R42" s="105" t="e">
        <f t="shared" si="11"/>
        <v>#DIV/0!</v>
      </c>
      <c r="S42" s="142">
        <f t="shared" si="12"/>
        <v>0</v>
      </c>
      <c r="T42" s="142" t="e">
        <f t="shared" si="13"/>
        <v>#DIV/0!</v>
      </c>
      <c r="U42" s="143">
        <v>1.31E-6</v>
      </c>
      <c r="V42" s="143" t="e">
        <f t="shared" si="14"/>
        <v>#DIV/0!</v>
      </c>
      <c r="W42" s="144">
        <v>0.4</v>
      </c>
      <c r="X42" s="143" t="e">
        <f t="shared" si="15"/>
        <v>#DIV/0!</v>
      </c>
      <c r="Y42" s="145">
        <v>2.5000000000000001E-2</v>
      </c>
      <c r="Z42" s="145" t="e">
        <f t="shared" si="16"/>
        <v>#DIV/0!</v>
      </c>
      <c r="AA42" s="145" t="e">
        <f t="shared" si="17"/>
        <v>#DIV/0!</v>
      </c>
      <c r="AB42" s="145" t="e">
        <f t="shared" si="18"/>
        <v>#DIV/0!</v>
      </c>
      <c r="AC42" s="145" t="e">
        <f t="shared" si="19"/>
        <v>#DIV/0!</v>
      </c>
      <c r="AD42" s="145" t="e">
        <f t="shared" si="20"/>
        <v>#DIV/0!</v>
      </c>
      <c r="AE42" s="146" t="e">
        <f t="shared" si="21"/>
        <v>#DIV/0!</v>
      </c>
      <c r="AF42" s="144" t="e">
        <f t="shared" si="22"/>
        <v>#DIV/0!</v>
      </c>
      <c r="AG42" s="144" t="e">
        <f t="shared" si="23"/>
        <v>#DIV/0!</v>
      </c>
      <c r="AI42" s="101">
        <v>0</v>
      </c>
      <c r="AJ42" s="101">
        <v>1</v>
      </c>
      <c r="AK42" s="101">
        <v>2</v>
      </c>
      <c r="AL42" s="101">
        <v>3</v>
      </c>
      <c r="AM42" s="101">
        <v>4</v>
      </c>
      <c r="AN42" s="101">
        <v>5</v>
      </c>
      <c r="AO42" s="101">
        <v>6</v>
      </c>
      <c r="AP42" s="101">
        <v>7</v>
      </c>
      <c r="AQ42" s="101">
        <v>8</v>
      </c>
      <c r="AR42" s="101">
        <v>9</v>
      </c>
      <c r="AS42" s="101">
        <v>10</v>
      </c>
      <c r="AT42" s="101">
        <v>11</v>
      </c>
      <c r="AU42" s="101">
        <v>12</v>
      </c>
      <c r="AV42" s="101">
        <v>13</v>
      </c>
      <c r="AW42" s="101">
        <v>14</v>
      </c>
      <c r="AX42" s="101">
        <v>15</v>
      </c>
      <c r="AY42" s="101">
        <v>16</v>
      </c>
      <c r="AZ42" s="101">
        <v>17</v>
      </c>
      <c r="BA42" s="101">
        <v>18</v>
      </c>
      <c r="BB42" s="101">
        <v>19</v>
      </c>
      <c r="BC42" s="101">
        <v>20</v>
      </c>
      <c r="BD42" s="101">
        <v>21</v>
      </c>
      <c r="BE42" s="101">
        <v>22</v>
      </c>
      <c r="BF42" s="101">
        <v>23</v>
      </c>
      <c r="BG42" s="101">
        <v>24</v>
      </c>
      <c r="BH42" s="101">
        <v>25</v>
      </c>
      <c r="BI42" s="101">
        <v>26</v>
      </c>
      <c r="BJ42" s="101">
        <v>27</v>
      </c>
      <c r="BK42" s="101">
        <v>28</v>
      </c>
      <c r="BL42" s="101">
        <v>29</v>
      </c>
      <c r="BM42" s="101">
        <v>30</v>
      </c>
      <c r="BN42" s="147">
        <v>0.03</v>
      </c>
      <c r="BO42" s="148">
        <f t="shared" si="27"/>
        <v>1</v>
      </c>
      <c r="BP42" s="148">
        <f t="shared" si="28"/>
        <v>0.970873786407767</v>
      </c>
      <c r="BQ42" s="148">
        <f t="shared" si="29"/>
        <v>0.94259590913375435</v>
      </c>
      <c r="BR42" s="148">
        <f t="shared" si="30"/>
        <v>0.91514165935315961</v>
      </c>
      <c r="BS42" s="148">
        <f t="shared" si="31"/>
        <v>0.888487047915689</v>
      </c>
      <c r="BT42" s="148">
        <f t="shared" si="32"/>
        <v>0.86260878438416411</v>
      </c>
      <c r="BU42" s="148">
        <f t="shared" si="33"/>
        <v>0.83748425668365445</v>
      </c>
      <c r="BV42" s="148">
        <f t="shared" si="34"/>
        <v>0.81309151134335378</v>
      </c>
      <c r="BW42" s="148">
        <f t="shared" si="35"/>
        <v>0.78940923431393573</v>
      </c>
      <c r="BX42" s="148">
        <f t="shared" si="36"/>
        <v>0.76641673234362695</v>
      </c>
      <c r="BY42" s="148">
        <f t="shared" si="37"/>
        <v>0.74409391489672516</v>
      </c>
      <c r="BZ42" s="148">
        <f t="shared" si="38"/>
        <v>0.72242127659876232</v>
      </c>
      <c r="CA42" s="148">
        <f t="shared" si="39"/>
        <v>0.70137988019297326</v>
      </c>
      <c r="CB42" s="148">
        <f t="shared" si="40"/>
        <v>0.68095133999317792</v>
      </c>
      <c r="CC42" s="148">
        <f t="shared" si="41"/>
        <v>0.66111780581861923</v>
      </c>
      <c r="CD42" s="148">
        <f t="shared" si="42"/>
        <v>0.64186194739671765</v>
      </c>
      <c r="CE42" s="148">
        <f t="shared" si="43"/>
        <v>0.62316693922011435</v>
      </c>
      <c r="CF42" s="148">
        <f t="shared" si="44"/>
        <v>0.60501644584477121</v>
      </c>
      <c r="CG42" s="148">
        <f t="shared" si="45"/>
        <v>0.5873946076162827</v>
      </c>
      <c r="CH42" s="148">
        <f t="shared" si="46"/>
        <v>0.57028602681192497</v>
      </c>
      <c r="CI42" s="148">
        <f t="shared" si="47"/>
        <v>0.55367575418633497</v>
      </c>
      <c r="CJ42" s="148">
        <f t="shared" si="48"/>
        <v>0.5375492759090631</v>
      </c>
      <c r="CK42" s="148">
        <f t="shared" si="49"/>
        <v>0.52189250088258554</v>
      </c>
      <c r="CL42" s="148">
        <f t="shared" si="50"/>
        <v>0.50669174842969467</v>
      </c>
      <c r="CM42" s="148">
        <f t="shared" si="51"/>
        <v>0.49193373633950943</v>
      </c>
      <c r="CN42" s="148">
        <f t="shared" si="52"/>
        <v>0.47760556926165965</v>
      </c>
      <c r="CO42" s="148">
        <f t="shared" si="53"/>
        <v>0.46369472743850448</v>
      </c>
      <c r="CP42" s="148">
        <f t="shared" si="54"/>
        <v>0.45018905576553836</v>
      </c>
      <c r="CQ42" s="148">
        <f t="shared" si="55"/>
        <v>0.4370767531704256</v>
      </c>
      <c r="CR42" s="148">
        <f t="shared" si="56"/>
        <v>0.42434636230138412</v>
      </c>
      <c r="CS42" s="148">
        <f t="shared" si="57"/>
        <v>0.41198675951590691</v>
      </c>
      <c r="CT42" s="58">
        <f t="shared" si="58"/>
        <v>0</v>
      </c>
      <c r="CU42" s="58" t="e">
        <f t="shared" si="59"/>
        <v>#DIV/0!</v>
      </c>
      <c r="CV42" s="58" t="e">
        <f t="shared" si="60"/>
        <v>#DIV/0!</v>
      </c>
      <c r="CW42" s="58" t="e">
        <f t="shared" si="61"/>
        <v>#DIV/0!</v>
      </c>
      <c r="CX42" s="58" t="e">
        <f t="shared" si="62"/>
        <v>#DIV/0!</v>
      </c>
      <c r="CY42" s="58" t="e">
        <f t="shared" si="63"/>
        <v>#DIV/0!</v>
      </c>
      <c r="CZ42" s="58" t="e">
        <f t="shared" si="64"/>
        <v>#DIV/0!</v>
      </c>
      <c r="DA42" s="58" t="e">
        <f t="shared" si="65"/>
        <v>#DIV/0!</v>
      </c>
      <c r="DB42" s="58" t="e">
        <f t="shared" si="66"/>
        <v>#DIV/0!</v>
      </c>
      <c r="DC42" s="58" t="e">
        <f t="shared" si="67"/>
        <v>#DIV/0!</v>
      </c>
      <c r="DD42" s="58" t="e">
        <f t="shared" si="68"/>
        <v>#DIV/0!</v>
      </c>
      <c r="DE42" s="58" t="e">
        <f t="shared" si="69"/>
        <v>#DIV/0!</v>
      </c>
      <c r="DF42" s="58" t="e">
        <f t="shared" si="70"/>
        <v>#DIV/0!</v>
      </c>
      <c r="DG42" s="58" t="e">
        <f t="shared" si="71"/>
        <v>#DIV/0!</v>
      </c>
      <c r="DH42" s="58" t="e">
        <f t="shared" si="72"/>
        <v>#DIV/0!</v>
      </c>
      <c r="DI42" s="58" t="e">
        <f t="shared" si="73"/>
        <v>#DIV/0!</v>
      </c>
      <c r="DJ42" s="58" t="e">
        <f t="shared" si="74"/>
        <v>#DIV/0!</v>
      </c>
      <c r="DK42" s="58" t="e">
        <f t="shared" si="75"/>
        <v>#DIV/0!</v>
      </c>
      <c r="DL42" s="58" t="e">
        <f t="shared" si="76"/>
        <v>#DIV/0!</v>
      </c>
      <c r="DM42" s="58" t="e">
        <f t="shared" si="77"/>
        <v>#DIV/0!</v>
      </c>
      <c r="DN42" s="58" t="e">
        <f t="shared" si="78"/>
        <v>#DIV/0!</v>
      </c>
      <c r="DO42" s="58" t="e">
        <f t="shared" si="79"/>
        <v>#DIV/0!</v>
      </c>
      <c r="DP42" s="58" t="e">
        <f t="shared" si="80"/>
        <v>#DIV/0!</v>
      </c>
      <c r="DQ42" s="58" t="e">
        <f t="shared" si="81"/>
        <v>#DIV/0!</v>
      </c>
      <c r="DR42" s="58" t="e">
        <f t="shared" si="82"/>
        <v>#DIV/0!</v>
      </c>
      <c r="DS42" s="58" t="e">
        <f t="shared" si="83"/>
        <v>#DIV/0!</v>
      </c>
      <c r="DT42" s="58" t="e">
        <f t="shared" si="84"/>
        <v>#DIV/0!</v>
      </c>
      <c r="DU42" s="58" t="e">
        <f t="shared" si="85"/>
        <v>#DIV/0!</v>
      </c>
      <c r="DV42" s="58" t="e">
        <f t="shared" si="86"/>
        <v>#DIV/0!</v>
      </c>
      <c r="DW42" s="58" t="e">
        <f t="shared" si="87"/>
        <v>#DIV/0!</v>
      </c>
      <c r="DX42" s="58" t="e">
        <f t="shared" si="88"/>
        <v>#DIV/0!</v>
      </c>
      <c r="DY42" s="58">
        <f t="shared" si="89"/>
        <v>0</v>
      </c>
      <c r="DZ42" s="58" t="e">
        <f t="shared" si="118"/>
        <v>#DIV/0!</v>
      </c>
      <c r="EA42" s="58" t="e">
        <f t="shared" si="119"/>
        <v>#DIV/0!</v>
      </c>
      <c r="EB42" s="58" t="e">
        <f t="shared" si="90"/>
        <v>#DIV/0!</v>
      </c>
      <c r="EC42" s="58" t="e">
        <f t="shared" si="91"/>
        <v>#DIV/0!</v>
      </c>
      <c r="ED42" s="58" t="e">
        <f t="shared" si="92"/>
        <v>#DIV/0!</v>
      </c>
      <c r="EE42" s="58" t="e">
        <f t="shared" si="93"/>
        <v>#DIV/0!</v>
      </c>
      <c r="EF42" s="58" t="e">
        <f t="shared" si="94"/>
        <v>#DIV/0!</v>
      </c>
      <c r="EG42" s="58" t="e">
        <f t="shared" si="95"/>
        <v>#DIV/0!</v>
      </c>
      <c r="EH42" s="58" t="e">
        <f t="shared" si="96"/>
        <v>#DIV/0!</v>
      </c>
      <c r="EI42" s="58" t="e">
        <f t="shared" si="97"/>
        <v>#DIV/0!</v>
      </c>
      <c r="EJ42" s="58" t="e">
        <f t="shared" si="98"/>
        <v>#DIV/0!</v>
      </c>
      <c r="EK42" s="58" t="e">
        <f t="shared" si="99"/>
        <v>#DIV/0!</v>
      </c>
      <c r="EL42" s="58" t="e">
        <f t="shared" si="100"/>
        <v>#DIV/0!</v>
      </c>
      <c r="EM42" s="58" t="e">
        <f t="shared" si="101"/>
        <v>#DIV/0!</v>
      </c>
      <c r="EN42" s="58" t="e">
        <f t="shared" si="102"/>
        <v>#DIV/0!</v>
      </c>
      <c r="EO42" s="58" t="e">
        <f t="shared" si="103"/>
        <v>#DIV/0!</v>
      </c>
      <c r="EP42" s="58" t="e">
        <f t="shared" si="104"/>
        <v>#DIV/0!</v>
      </c>
      <c r="EQ42" s="58" t="e">
        <f t="shared" si="105"/>
        <v>#DIV/0!</v>
      </c>
      <c r="ER42" s="58" t="e">
        <f t="shared" si="106"/>
        <v>#DIV/0!</v>
      </c>
      <c r="ES42" s="58" t="e">
        <f t="shared" si="107"/>
        <v>#DIV/0!</v>
      </c>
      <c r="ET42" s="58" t="e">
        <f t="shared" si="108"/>
        <v>#DIV/0!</v>
      </c>
      <c r="EU42" s="58" t="e">
        <f t="shared" si="109"/>
        <v>#DIV/0!</v>
      </c>
      <c r="EV42" s="58" t="e">
        <f t="shared" si="110"/>
        <v>#DIV/0!</v>
      </c>
      <c r="EW42" s="58" t="e">
        <f t="shared" si="111"/>
        <v>#DIV/0!</v>
      </c>
      <c r="EX42" s="58" t="e">
        <f t="shared" si="112"/>
        <v>#DIV/0!</v>
      </c>
      <c r="EY42" s="58" t="e">
        <f t="shared" si="113"/>
        <v>#DIV/0!</v>
      </c>
      <c r="EZ42" s="58" t="e">
        <f t="shared" si="114"/>
        <v>#DIV/0!</v>
      </c>
      <c r="FA42" s="58" t="e">
        <f t="shared" si="115"/>
        <v>#DIV/0!</v>
      </c>
      <c r="FB42" s="58" t="e">
        <f t="shared" si="116"/>
        <v>#DIV/0!</v>
      </c>
      <c r="FC42" s="149" t="e">
        <f t="shared" si="117"/>
        <v>#DIV/0!</v>
      </c>
    </row>
    <row r="43" spans="1:159" x14ac:dyDescent="0.25">
      <c r="A43" s="90">
        <v>43</v>
      </c>
      <c r="B43" s="150"/>
      <c r="C43" s="151"/>
      <c r="D43" s="151"/>
      <c r="E43" s="151"/>
      <c r="F43" s="151"/>
      <c r="G43" s="151"/>
      <c r="H43" s="151"/>
      <c r="I43" s="151"/>
      <c r="J43" s="151"/>
      <c r="K43" s="152"/>
      <c r="L43" s="127" t="e">
        <f t="shared" si="6"/>
        <v>#DIV/0!</v>
      </c>
      <c r="M43" s="127" t="e">
        <f t="shared" si="7"/>
        <v>#DIV/0!</v>
      </c>
      <c r="N43" s="127">
        <f t="shared" si="8"/>
        <v>0</v>
      </c>
      <c r="O43" s="127" t="e">
        <f t="shared" si="9"/>
        <v>#DIV/0!</v>
      </c>
      <c r="P43" s="66" t="e">
        <f t="shared" si="10"/>
        <v>#DIV/0!</v>
      </c>
      <c r="Q43" s="40"/>
      <c r="R43" s="105" t="e">
        <f t="shared" si="11"/>
        <v>#DIV/0!</v>
      </c>
      <c r="S43" s="142">
        <f t="shared" si="12"/>
        <v>0</v>
      </c>
      <c r="T43" s="142" t="e">
        <f t="shared" si="13"/>
        <v>#DIV/0!</v>
      </c>
      <c r="U43" s="143">
        <v>1.31E-6</v>
      </c>
      <c r="V43" s="143" t="e">
        <f t="shared" si="14"/>
        <v>#DIV/0!</v>
      </c>
      <c r="W43" s="144">
        <v>0.4</v>
      </c>
      <c r="X43" s="143" t="e">
        <f t="shared" si="15"/>
        <v>#DIV/0!</v>
      </c>
      <c r="Y43" s="145">
        <v>2.5000000000000001E-2</v>
      </c>
      <c r="Z43" s="145" t="e">
        <f t="shared" si="16"/>
        <v>#DIV/0!</v>
      </c>
      <c r="AA43" s="145" t="e">
        <f t="shared" si="17"/>
        <v>#DIV/0!</v>
      </c>
      <c r="AB43" s="145" t="e">
        <f t="shared" si="18"/>
        <v>#DIV/0!</v>
      </c>
      <c r="AC43" s="145" t="e">
        <f t="shared" si="19"/>
        <v>#DIV/0!</v>
      </c>
      <c r="AD43" s="145" t="e">
        <f t="shared" si="20"/>
        <v>#DIV/0!</v>
      </c>
      <c r="AE43" s="146" t="e">
        <f t="shared" si="21"/>
        <v>#DIV/0!</v>
      </c>
      <c r="AF43" s="144" t="e">
        <f t="shared" si="22"/>
        <v>#DIV/0!</v>
      </c>
      <c r="AG43" s="144" t="e">
        <f t="shared" si="23"/>
        <v>#DIV/0!</v>
      </c>
      <c r="AI43" s="101">
        <v>0</v>
      </c>
      <c r="AJ43" s="101">
        <v>1</v>
      </c>
      <c r="AK43" s="101">
        <v>2</v>
      </c>
      <c r="AL43" s="101">
        <v>3</v>
      </c>
      <c r="AM43" s="101">
        <v>4</v>
      </c>
      <c r="AN43" s="101">
        <v>5</v>
      </c>
      <c r="AO43" s="101">
        <v>6</v>
      </c>
      <c r="AP43" s="101">
        <v>7</v>
      </c>
      <c r="AQ43" s="101">
        <v>8</v>
      </c>
      <c r="AR43" s="101">
        <v>9</v>
      </c>
      <c r="AS43" s="101">
        <v>10</v>
      </c>
      <c r="AT43" s="101">
        <v>11</v>
      </c>
      <c r="AU43" s="101">
        <v>12</v>
      </c>
      <c r="AV43" s="101">
        <v>13</v>
      </c>
      <c r="AW43" s="101">
        <v>14</v>
      </c>
      <c r="AX43" s="101">
        <v>15</v>
      </c>
      <c r="AY43" s="101">
        <v>16</v>
      </c>
      <c r="AZ43" s="101">
        <v>17</v>
      </c>
      <c r="BA43" s="101">
        <v>18</v>
      </c>
      <c r="BB43" s="101">
        <v>19</v>
      </c>
      <c r="BC43" s="101">
        <v>20</v>
      </c>
      <c r="BD43" s="101">
        <v>21</v>
      </c>
      <c r="BE43" s="101">
        <v>22</v>
      </c>
      <c r="BF43" s="101">
        <v>23</v>
      </c>
      <c r="BG43" s="101">
        <v>24</v>
      </c>
      <c r="BH43" s="101">
        <v>25</v>
      </c>
      <c r="BI43" s="101">
        <v>26</v>
      </c>
      <c r="BJ43" s="101">
        <v>27</v>
      </c>
      <c r="BK43" s="101">
        <v>28</v>
      </c>
      <c r="BL43" s="101">
        <v>29</v>
      </c>
      <c r="BM43" s="101">
        <v>30</v>
      </c>
      <c r="BN43" s="147">
        <v>0.03</v>
      </c>
      <c r="BO43" s="148">
        <f t="shared" si="27"/>
        <v>1</v>
      </c>
      <c r="BP43" s="148">
        <f t="shared" si="28"/>
        <v>0.970873786407767</v>
      </c>
      <c r="BQ43" s="148">
        <f t="shared" si="29"/>
        <v>0.94259590913375435</v>
      </c>
      <c r="BR43" s="148">
        <f t="shared" si="30"/>
        <v>0.91514165935315961</v>
      </c>
      <c r="BS43" s="148">
        <f t="shared" si="31"/>
        <v>0.888487047915689</v>
      </c>
      <c r="BT43" s="148">
        <f t="shared" si="32"/>
        <v>0.86260878438416411</v>
      </c>
      <c r="BU43" s="148">
        <f t="shared" si="33"/>
        <v>0.83748425668365445</v>
      </c>
      <c r="BV43" s="148">
        <f t="shared" si="34"/>
        <v>0.81309151134335378</v>
      </c>
      <c r="BW43" s="148">
        <f t="shared" si="35"/>
        <v>0.78940923431393573</v>
      </c>
      <c r="BX43" s="148">
        <f t="shared" si="36"/>
        <v>0.76641673234362695</v>
      </c>
      <c r="BY43" s="148">
        <f t="shared" si="37"/>
        <v>0.74409391489672516</v>
      </c>
      <c r="BZ43" s="148">
        <f t="shared" si="38"/>
        <v>0.72242127659876232</v>
      </c>
      <c r="CA43" s="148">
        <f t="shared" si="39"/>
        <v>0.70137988019297326</v>
      </c>
      <c r="CB43" s="148">
        <f t="shared" si="40"/>
        <v>0.68095133999317792</v>
      </c>
      <c r="CC43" s="148">
        <f t="shared" si="41"/>
        <v>0.66111780581861923</v>
      </c>
      <c r="CD43" s="148">
        <f t="shared" si="42"/>
        <v>0.64186194739671765</v>
      </c>
      <c r="CE43" s="148">
        <f t="shared" si="43"/>
        <v>0.62316693922011435</v>
      </c>
      <c r="CF43" s="148">
        <f t="shared" si="44"/>
        <v>0.60501644584477121</v>
      </c>
      <c r="CG43" s="148">
        <f t="shared" si="45"/>
        <v>0.5873946076162827</v>
      </c>
      <c r="CH43" s="148">
        <f t="shared" si="46"/>
        <v>0.57028602681192497</v>
      </c>
      <c r="CI43" s="148">
        <f t="shared" si="47"/>
        <v>0.55367575418633497</v>
      </c>
      <c r="CJ43" s="148">
        <f t="shared" si="48"/>
        <v>0.5375492759090631</v>
      </c>
      <c r="CK43" s="148">
        <f t="shared" si="49"/>
        <v>0.52189250088258554</v>
      </c>
      <c r="CL43" s="148">
        <f t="shared" si="50"/>
        <v>0.50669174842969467</v>
      </c>
      <c r="CM43" s="148">
        <f t="shared" si="51"/>
        <v>0.49193373633950943</v>
      </c>
      <c r="CN43" s="148">
        <f t="shared" si="52"/>
        <v>0.47760556926165965</v>
      </c>
      <c r="CO43" s="148">
        <f t="shared" si="53"/>
        <v>0.46369472743850448</v>
      </c>
      <c r="CP43" s="148">
        <f t="shared" si="54"/>
        <v>0.45018905576553836</v>
      </c>
      <c r="CQ43" s="148">
        <f t="shared" si="55"/>
        <v>0.4370767531704256</v>
      </c>
      <c r="CR43" s="148">
        <f t="shared" si="56"/>
        <v>0.42434636230138412</v>
      </c>
      <c r="CS43" s="148">
        <f t="shared" si="57"/>
        <v>0.41198675951590691</v>
      </c>
      <c r="CT43" s="58">
        <f t="shared" si="58"/>
        <v>0</v>
      </c>
      <c r="CU43" s="58" t="e">
        <f t="shared" si="59"/>
        <v>#DIV/0!</v>
      </c>
      <c r="CV43" s="58" t="e">
        <f t="shared" si="60"/>
        <v>#DIV/0!</v>
      </c>
      <c r="CW43" s="58" t="e">
        <f t="shared" si="61"/>
        <v>#DIV/0!</v>
      </c>
      <c r="CX43" s="58" t="e">
        <f t="shared" si="62"/>
        <v>#DIV/0!</v>
      </c>
      <c r="CY43" s="58" t="e">
        <f t="shared" si="63"/>
        <v>#DIV/0!</v>
      </c>
      <c r="CZ43" s="58" t="e">
        <f t="shared" si="64"/>
        <v>#DIV/0!</v>
      </c>
      <c r="DA43" s="58" t="e">
        <f t="shared" si="65"/>
        <v>#DIV/0!</v>
      </c>
      <c r="DB43" s="58" t="e">
        <f t="shared" si="66"/>
        <v>#DIV/0!</v>
      </c>
      <c r="DC43" s="58" t="e">
        <f t="shared" si="67"/>
        <v>#DIV/0!</v>
      </c>
      <c r="DD43" s="58" t="e">
        <f t="shared" si="68"/>
        <v>#DIV/0!</v>
      </c>
      <c r="DE43" s="58" t="e">
        <f t="shared" si="69"/>
        <v>#DIV/0!</v>
      </c>
      <c r="DF43" s="58" t="e">
        <f t="shared" si="70"/>
        <v>#DIV/0!</v>
      </c>
      <c r="DG43" s="58" t="e">
        <f t="shared" si="71"/>
        <v>#DIV/0!</v>
      </c>
      <c r="DH43" s="58" t="e">
        <f t="shared" si="72"/>
        <v>#DIV/0!</v>
      </c>
      <c r="DI43" s="58" t="e">
        <f t="shared" si="73"/>
        <v>#DIV/0!</v>
      </c>
      <c r="DJ43" s="58" t="e">
        <f t="shared" si="74"/>
        <v>#DIV/0!</v>
      </c>
      <c r="DK43" s="58" t="e">
        <f t="shared" si="75"/>
        <v>#DIV/0!</v>
      </c>
      <c r="DL43" s="58" t="e">
        <f t="shared" si="76"/>
        <v>#DIV/0!</v>
      </c>
      <c r="DM43" s="58" t="e">
        <f t="shared" si="77"/>
        <v>#DIV/0!</v>
      </c>
      <c r="DN43" s="58" t="e">
        <f t="shared" si="78"/>
        <v>#DIV/0!</v>
      </c>
      <c r="DO43" s="58" t="e">
        <f t="shared" si="79"/>
        <v>#DIV/0!</v>
      </c>
      <c r="DP43" s="58" t="e">
        <f t="shared" si="80"/>
        <v>#DIV/0!</v>
      </c>
      <c r="DQ43" s="58" t="e">
        <f t="shared" si="81"/>
        <v>#DIV/0!</v>
      </c>
      <c r="DR43" s="58" t="e">
        <f t="shared" si="82"/>
        <v>#DIV/0!</v>
      </c>
      <c r="DS43" s="58" t="e">
        <f t="shared" si="83"/>
        <v>#DIV/0!</v>
      </c>
      <c r="DT43" s="58" t="e">
        <f t="shared" si="84"/>
        <v>#DIV/0!</v>
      </c>
      <c r="DU43" s="58" t="e">
        <f t="shared" si="85"/>
        <v>#DIV/0!</v>
      </c>
      <c r="DV43" s="58" t="e">
        <f t="shared" si="86"/>
        <v>#DIV/0!</v>
      </c>
      <c r="DW43" s="58" t="e">
        <f t="shared" si="87"/>
        <v>#DIV/0!</v>
      </c>
      <c r="DX43" s="58" t="e">
        <f t="shared" si="88"/>
        <v>#DIV/0!</v>
      </c>
      <c r="DY43" s="58">
        <f t="shared" si="89"/>
        <v>0</v>
      </c>
      <c r="DZ43" s="58" t="e">
        <f t="shared" si="118"/>
        <v>#DIV/0!</v>
      </c>
      <c r="EA43" s="58" t="e">
        <f t="shared" si="119"/>
        <v>#DIV/0!</v>
      </c>
      <c r="EB43" s="58" t="e">
        <f t="shared" si="90"/>
        <v>#DIV/0!</v>
      </c>
      <c r="EC43" s="58" t="e">
        <f t="shared" si="91"/>
        <v>#DIV/0!</v>
      </c>
      <c r="ED43" s="58" t="e">
        <f t="shared" si="92"/>
        <v>#DIV/0!</v>
      </c>
      <c r="EE43" s="58" t="e">
        <f t="shared" si="93"/>
        <v>#DIV/0!</v>
      </c>
      <c r="EF43" s="58" t="e">
        <f t="shared" si="94"/>
        <v>#DIV/0!</v>
      </c>
      <c r="EG43" s="58" t="e">
        <f t="shared" si="95"/>
        <v>#DIV/0!</v>
      </c>
      <c r="EH43" s="58" t="e">
        <f t="shared" si="96"/>
        <v>#DIV/0!</v>
      </c>
      <c r="EI43" s="58" t="e">
        <f t="shared" si="97"/>
        <v>#DIV/0!</v>
      </c>
      <c r="EJ43" s="58" t="e">
        <f t="shared" si="98"/>
        <v>#DIV/0!</v>
      </c>
      <c r="EK43" s="58" t="e">
        <f t="shared" si="99"/>
        <v>#DIV/0!</v>
      </c>
      <c r="EL43" s="58" t="e">
        <f t="shared" si="100"/>
        <v>#DIV/0!</v>
      </c>
      <c r="EM43" s="58" t="e">
        <f t="shared" si="101"/>
        <v>#DIV/0!</v>
      </c>
      <c r="EN43" s="58" t="e">
        <f t="shared" si="102"/>
        <v>#DIV/0!</v>
      </c>
      <c r="EO43" s="58" t="e">
        <f t="shared" si="103"/>
        <v>#DIV/0!</v>
      </c>
      <c r="EP43" s="58" t="e">
        <f t="shared" si="104"/>
        <v>#DIV/0!</v>
      </c>
      <c r="EQ43" s="58" t="e">
        <f t="shared" si="105"/>
        <v>#DIV/0!</v>
      </c>
      <c r="ER43" s="58" t="e">
        <f t="shared" si="106"/>
        <v>#DIV/0!</v>
      </c>
      <c r="ES43" s="58" t="e">
        <f t="shared" si="107"/>
        <v>#DIV/0!</v>
      </c>
      <c r="ET43" s="58" t="e">
        <f t="shared" si="108"/>
        <v>#DIV/0!</v>
      </c>
      <c r="EU43" s="58" t="e">
        <f t="shared" si="109"/>
        <v>#DIV/0!</v>
      </c>
      <c r="EV43" s="58" t="e">
        <f t="shared" si="110"/>
        <v>#DIV/0!</v>
      </c>
      <c r="EW43" s="58" t="e">
        <f t="shared" si="111"/>
        <v>#DIV/0!</v>
      </c>
      <c r="EX43" s="58" t="e">
        <f t="shared" si="112"/>
        <v>#DIV/0!</v>
      </c>
      <c r="EY43" s="58" t="e">
        <f t="shared" si="113"/>
        <v>#DIV/0!</v>
      </c>
      <c r="EZ43" s="58" t="e">
        <f t="shared" si="114"/>
        <v>#DIV/0!</v>
      </c>
      <c r="FA43" s="58" t="e">
        <f t="shared" si="115"/>
        <v>#DIV/0!</v>
      </c>
      <c r="FB43" s="58" t="e">
        <f t="shared" si="116"/>
        <v>#DIV/0!</v>
      </c>
      <c r="FC43" s="149" t="e">
        <f t="shared" si="117"/>
        <v>#DIV/0!</v>
      </c>
    </row>
    <row r="44" spans="1:159" x14ac:dyDescent="0.25">
      <c r="A44" s="90">
        <v>44</v>
      </c>
      <c r="B44" s="150"/>
      <c r="C44" s="151"/>
      <c r="D44" s="151"/>
      <c r="E44" s="151"/>
      <c r="F44" s="151"/>
      <c r="G44" s="151"/>
      <c r="H44" s="151"/>
      <c r="I44" s="151"/>
      <c r="J44" s="151"/>
      <c r="K44" s="152"/>
      <c r="L44" s="127" t="e">
        <f t="shared" si="6"/>
        <v>#DIV/0!</v>
      </c>
      <c r="M44" s="127" t="e">
        <f t="shared" si="7"/>
        <v>#DIV/0!</v>
      </c>
      <c r="N44" s="127">
        <f t="shared" si="8"/>
        <v>0</v>
      </c>
      <c r="O44" s="127" t="e">
        <f t="shared" si="9"/>
        <v>#DIV/0!</v>
      </c>
      <c r="P44" s="66" t="e">
        <f t="shared" si="10"/>
        <v>#DIV/0!</v>
      </c>
      <c r="Q44" s="40"/>
      <c r="R44" s="105" t="e">
        <f t="shared" si="11"/>
        <v>#DIV/0!</v>
      </c>
      <c r="S44" s="142">
        <f t="shared" si="12"/>
        <v>0</v>
      </c>
      <c r="T44" s="142" t="e">
        <f t="shared" si="13"/>
        <v>#DIV/0!</v>
      </c>
      <c r="U44" s="143">
        <v>1.31E-6</v>
      </c>
      <c r="V44" s="143" t="e">
        <f t="shared" si="14"/>
        <v>#DIV/0!</v>
      </c>
      <c r="W44" s="144">
        <v>0.4</v>
      </c>
      <c r="X44" s="143" t="e">
        <f t="shared" si="15"/>
        <v>#DIV/0!</v>
      </c>
      <c r="Y44" s="145">
        <v>2.5000000000000001E-2</v>
      </c>
      <c r="Z44" s="145" t="e">
        <f t="shared" si="16"/>
        <v>#DIV/0!</v>
      </c>
      <c r="AA44" s="145" t="e">
        <f t="shared" si="17"/>
        <v>#DIV/0!</v>
      </c>
      <c r="AB44" s="145" t="e">
        <f t="shared" si="18"/>
        <v>#DIV/0!</v>
      </c>
      <c r="AC44" s="145" t="e">
        <f t="shared" si="19"/>
        <v>#DIV/0!</v>
      </c>
      <c r="AD44" s="145" t="e">
        <f t="shared" si="20"/>
        <v>#DIV/0!</v>
      </c>
      <c r="AE44" s="146" t="e">
        <f t="shared" si="21"/>
        <v>#DIV/0!</v>
      </c>
      <c r="AF44" s="144" t="e">
        <f t="shared" si="22"/>
        <v>#DIV/0!</v>
      </c>
      <c r="AG44" s="144" t="e">
        <f t="shared" si="23"/>
        <v>#DIV/0!</v>
      </c>
      <c r="AI44" s="101">
        <v>0</v>
      </c>
      <c r="AJ44" s="101">
        <v>1</v>
      </c>
      <c r="AK44" s="101">
        <v>2</v>
      </c>
      <c r="AL44" s="101">
        <v>3</v>
      </c>
      <c r="AM44" s="101">
        <v>4</v>
      </c>
      <c r="AN44" s="101">
        <v>5</v>
      </c>
      <c r="AO44" s="101">
        <v>6</v>
      </c>
      <c r="AP44" s="101">
        <v>7</v>
      </c>
      <c r="AQ44" s="101">
        <v>8</v>
      </c>
      <c r="AR44" s="101">
        <v>9</v>
      </c>
      <c r="AS44" s="101">
        <v>10</v>
      </c>
      <c r="AT44" s="101">
        <v>11</v>
      </c>
      <c r="AU44" s="101">
        <v>12</v>
      </c>
      <c r="AV44" s="101">
        <v>13</v>
      </c>
      <c r="AW44" s="101">
        <v>14</v>
      </c>
      <c r="AX44" s="101">
        <v>15</v>
      </c>
      <c r="AY44" s="101">
        <v>16</v>
      </c>
      <c r="AZ44" s="101">
        <v>17</v>
      </c>
      <c r="BA44" s="101">
        <v>18</v>
      </c>
      <c r="BB44" s="101">
        <v>19</v>
      </c>
      <c r="BC44" s="101">
        <v>20</v>
      </c>
      <c r="BD44" s="101">
        <v>21</v>
      </c>
      <c r="BE44" s="101">
        <v>22</v>
      </c>
      <c r="BF44" s="101">
        <v>23</v>
      </c>
      <c r="BG44" s="101">
        <v>24</v>
      </c>
      <c r="BH44" s="101">
        <v>25</v>
      </c>
      <c r="BI44" s="101">
        <v>26</v>
      </c>
      <c r="BJ44" s="101">
        <v>27</v>
      </c>
      <c r="BK44" s="101">
        <v>28</v>
      </c>
      <c r="BL44" s="101">
        <v>29</v>
      </c>
      <c r="BM44" s="101">
        <v>30</v>
      </c>
      <c r="BN44" s="147">
        <v>0.03</v>
      </c>
      <c r="BO44" s="148">
        <f t="shared" si="27"/>
        <v>1</v>
      </c>
      <c r="BP44" s="148">
        <f t="shared" si="28"/>
        <v>0.970873786407767</v>
      </c>
      <c r="BQ44" s="148">
        <f t="shared" si="29"/>
        <v>0.94259590913375435</v>
      </c>
      <c r="BR44" s="148">
        <f t="shared" si="30"/>
        <v>0.91514165935315961</v>
      </c>
      <c r="BS44" s="148">
        <f t="shared" si="31"/>
        <v>0.888487047915689</v>
      </c>
      <c r="BT44" s="148">
        <f t="shared" si="32"/>
        <v>0.86260878438416411</v>
      </c>
      <c r="BU44" s="148">
        <f t="shared" si="33"/>
        <v>0.83748425668365445</v>
      </c>
      <c r="BV44" s="148">
        <f t="shared" si="34"/>
        <v>0.81309151134335378</v>
      </c>
      <c r="BW44" s="148">
        <f t="shared" si="35"/>
        <v>0.78940923431393573</v>
      </c>
      <c r="BX44" s="148">
        <f t="shared" si="36"/>
        <v>0.76641673234362695</v>
      </c>
      <c r="BY44" s="148">
        <f t="shared" si="37"/>
        <v>0.74409391489672516</v>
      </c>
      <c r="BZ44" s="148">
        <f t="shared" si="38"/>
        <v>0.72242127659876232</v>
      </c>
      <c r="CA44" s="148">
        <f t="shared" si="39"/>
        <v>0.70137988019297326</v>
      </c>
      <c r="CB44" s="148">
        <f t="shared" si="40"/>
        <v>0.68095133999317792</v>
      </c>
      <c r="CC44" s="148">
        <f t="shared" si="41"/>
        <v>0.66111780581861923</v>
      </c>
      <c r="CD44" s="148">
        <f t="shared" si="42"/>
        <v>0.64186194739671765</v>
      </c>
      <c r="CE44" s="148">
        <f t="shared" si="43"/>
        <v>0.62316693922011435</v>
      </c>
      <c r="CF44" s="148">
        <f t="shared" si="44"/>
        <v>0.60501644584477121</v>
      </c>
      <c r="CG44" s="148">
        <f t="shared" si="45"/>
        <v>0.5873946076162827</v>
      </c>
      <c r="CH44" s="148">
        <f t="shared" si="46"/>
        <v>0.57028602681192497</v>
      </c>
      <c r="CI44" s="148">
        <f t="shared" si="47"/>
        <v>0.55367575418633497</v>
      </c>
      <c r="CJ44" s="148">
        <f t="shared" si="48"/>
        <v>0.5375492759090631</v>
      </c>
      <c r="CK44" s="148">
        <f t="shared" si="49"/>
        <v>0.52189250088258554</v>
      </c>
      <c r="CL44" s="148">
        <f t="shared" si="50"/>
        <v>0.50669174842969467</v>
      </c>
      <c r="CM44" s="148">
        <f t="shared" si="51"/>
        <v>0.49193373633950943</v>
      </c>
      <c r="CN44" s="148">
        <f t="shared" si="52"/>
        <v>0.47760556926165965</v>
      </c>
      <c r="CO44" s="148">
        <f t="shared" si="53"/>
        <v>0.46369472743850448</v>
      </c>
      <c r="CP44" s="148">
        <f t="shared" si="54"/>
        <v>0.45018905576553836</v>
      </c>
      <c r="CQ44" s="148">
        <f t="shared" si="55"/>
        <v>0.4370767531704256</v>
      </c>
      <c r="CR44" s="148">
        <f t="shared" si="56"/>
        <v>0.42434636230138412</v>
      </c>
      <c r="CS44" s="148">
        <f t="shared" si="57"/>
        <v>0.41198675951590691</v>
      </c>
      <c r="CT44" s="58">
        <f t="shared" si="58"/>
        <v>0</v>
      </c>
      <c r="CU44" s="58" t="e">
        <f t="shared" si="59"/>
        <v>#DIV/0!</v>
      </c>
      <c r="CV44" s="58" t="e">
        <f t="shared" si="60"/>
        <v>#DIV/0!</v>
      </c>
      <c r="CW44" s="58" t="e">
        <f t="shared" si="61"/>
        <v>#DIV/0!</v>
      </c>
      <c r="CX44" s="58" t="e">
        <f t="shared" si="62"/>
        <v>#DIV/0!</v>
      </c>
      <c r="CY44" s="58" t="e">
        <f t="shared" si="63"/>
        <v>#DIV/0!</v>
      </c>
      <c r="CZ44" s="58" t="e">
        <f t="shared" si="64"/>
        <v>#DIV/0!</v>
      </c>
      <c r="DA44" s="58" t="e">
        <f t="shared" si="65"/>
        <v>#DIV/0!</v>
      </c>
      <c r="DB44" s="58" t="e">
        <f t="shared" si="66"/>
        <v>#DIV/0!</v>
      </c>
      <c r="DC44" s="58" t="e">
        <f t="shared" si="67"/>
        <v>#DIV/0!</v>
      </c>
      <c r="DD44" s="58" t="e">
        <f t="shared" si="68"/>
        <v>#DIV/0!</v>
      </c>
      <c r="DE44" s="58" t="e">
        <f t="shared" si="69"/>
        <v>#DIV/0!</v>
      </c>
      <c r="DF44" s="58" t="e">
        <f t="shared" si="70"/>
        <v>#DIV/0!</v>
      </c>
      <c r="DG44" s="58" t="e">
        <f t="shared" si="71"/>
        <v>#DIV/0!</v>
      </c>
      <c r="DH44" s="58" t="e">
        <f t="shared" si="72"/>
        <v>#DIV/0!</v>
      </c>
      <c r="DI44" s="58" t="e">
        <f t="shared" si="73"/>
        <v>#DIV/0!</v>
      </c>
      <c r="DJ44" s="58" t="e">
        <f t="shared" si="74"/>
        <v>#DIV/0!</v>
      </c>
      <c r="DK44" s="58" t="e">
        <f t="shared" si="75"/>
        <v>#DIV/0!</v>
      </c>
      <c r="DL44" s="58" t="e">
        <f t="shared" si="76"/>
        <v>#DIV/0!</v>
      </c>
      <c r="DM44" s="58" t="e">
        <f t="shared" si="77"/>
        <v>#DIV/0!</v>
      </c>
      <c r="DN44" s="58" t="e">
        <f t="shared" si="78"/>
        <v>#DIV/0!</v>
      </c>
      <c r="DO44" s="58" t="e">
        <f t="shared" si="79"/>
        <v>#DIV/0!</v>
      </c>
      <c r="DP44" s="58" t="e">
        <f t="shared" si="80"/>
        <v>#DIV/0!</v>
      </c>
      <c r="DQ44" s="58" t="e">
        <f t="shared" si="81"/>
        <v>#DIV/0!</v>
      </c>
      <c r="DR44" s="58" t="e">
        <f t="shared" si="82"/>
        <v>#DIV/0!</v>
      </c>
      <c r="DS44" s="58" t="e">
        <f t="shared" si="83"/>
        <v>#DIV/0!</v>
      </c>
      <c r="DT44" s="58" t="e">
        <f t="shared" si="84"/>
        <v>#DIV/0!</v>
      </c>
      <c r="DU44" s="58" t="e">
        <f t="shared" si="85"/>
        <v>#DIV/0!</v>
      </c>
      <c r="DV44" s="58" t="e">
        <f t="shared" si="86"/>
        <v>#DIV/0!</v>
      </c>
      <c r="DW44" s="58" t="e">
        <f t="shared" si="87"/>
        <v>#DIV/0!</v>
      </c>
      <c r="DX44" s="58" t="e">
        <f t="shared" si="88"/>
        <v>#DIV/0!</v>
      </c>
      <c r="DY44" s="58">
        <f t="shared" si="89"/>
        <v>0</v>
      </c>
      <c r="DZ44" s="58" t="e">
        <f t="shared" si="118"/>
        <v>#DIV/0!</v>
      </c>
      <c r="EA44" s="58" t="e">
        <f t="shared" si="119"/>
        <v>#DIV/0!</v>
      </c>
      <c r="EB44" s="58" t="e">
        <f t="shared" si="90"/>
        <v>#DIV/0!</v>
      </c>
      <c r="EC44" s="58" t="e">
        <f t="shared" si="91"/>
        <v>#DIV/0!</v>
      </c>
      <c r="ED44" s="58" t="e">
        <f t="shared" si="92"/>
        <v>#DIV/0!</v>
      </c>
      <c r="EE44" s="58" t="e">
        <f t="shared" si="93"/>
        <v>#DIV/0!</v>
      </c>
      <c r="EF44" s="58" t="e">
        <f t="shared" si="94"/>
        <v>#DIV/0!</v>
      </c>
      <c r="EG44" s="58" t="e">
        <f t="shared" si="95"/>
        <v>#DIV/0!</v>
      </c>
      <c r="EH44" s="58" t="e">
        <f t="shared" si="96"/>
        <v>#DIV/0!</v>
      </c>
      <c r="EI44" s="58" t="e">
        <f t="shared" si="97"/>
        <v>#DIV/0!</v>
      </c>
      <c r="EJ44" s="58" t="e">
        <f t="shared" si="98"/>
        <v>#DIV/0!</v>
      </c>
      <c r="EK44" s="58" t="e">
        <f t="shared" si="99"/>
        <v>#DIV/0!</v>
      </c>
      <c r="EL44" s="58" t="e">
        <f t="shared" si="100"/>
        <v>#DIV/0!</v>
      </c>
      <c r="EM44" s="58" t="e">
        <f t="shared" si="101"/>
        <v>#DIV/0!</v>
      </c>
      <c r="EN44" s="58" t="e">
        <f t="shared" si="102"/>
        <v>#DIV/0!</v>
      </c>
      <c r="EO44" s="58" t="e">
        <f t="shared" si="103"/>
        <v>#DIV/0!</v>
      </c>
      <c r="EP44" s="58" t="e">
        <f t="shared" si="104"/>
        <v>#DIV/0!</v>
      </c>
      <c r="EQ44" s="58" t="e">
        <f t="shared" si="105"/>
        <v>#DIV/0!</v>
      </c>
      <c r="ER44" s="58" t="e">
        <f t="shared" si="106"/>
        <v>#DIV/0!</v>
      </c>
      <c r="ES44" s="58" t="e">
        <f t="shared" si="107"/>
        <v>#DIV/0!</v>
      </c>
      <c r="ET44" s="58" t="e">
        <f t="shared" si="108"/>
        <v>#DIV/0!</v>
      </c>
      <c r="EU44" s="58" t="e">
        <f t="shared" si="109"/>
        <v>#DIV/0!</v>
      </c>
      <c r="EV44" s="58" t="e">
        <f t="shared" si="110"/>
        <v>#DIV/0!</v>
      </c>
      <c r="EW44" s="58" t="e">
        <f t="shared" si="111"/>
        <v>#DIV/0!</v>
      </c>
      <c r="EX44" s="58" t="e">
        <f t="shared" si="112"/>
        <v>#DIV/0!</v>
      </c>
      <c r="EY44" s="58" t="e">
        <f t="shared" si="113"/>
        <v>#DIV/0!</v>
      </c>
      <c r="EZ44" s="58" t="e">
        <f t="shared" si="114"/>
        <v>#DIV/0!</v>
      </c>
      <c r="FA44" s="58" t="e">
        <f t="shared" si="115"/>
        <v>#DIV/0!</v>
      </c>
      <c r="FB44" s="58" t="e">
        <f t="shared" si="116"/>
        <v>#DIV/0!</v>
      </c>
      <c r="FC44" s="149" t="e">
        <f t="shared" si="117"/>
        <v>#DIV/0!</v>
      </c>
    </row>
    <row r="45" spans="1:159" x14ac:dyDescent="0.25">
      <c r="A45" s="90">
        <v>45</v>
      </c>
      <c r="B45" s="150"/>
      <c r="C45" s="151"/>
      <c r="D45" s="151"/>
      <c r="E45" s="151"/>
      <c r="F45" s="151"/>
      <c r="G45" s="151"/>
      <c r="H45" s="151"/>
      <c r="I45" s="151"/>
      <c r="J45" s="151"/>
      <c r="K45" s="152"/>
      <c r="L45" s="127" t="e">
        <f t="shared" si="6"/>
        <v>#DIV/0!</v>
      </c>
      <c r="M45" s="127" t="e">
        <f t="shared" si="7"/>
        <v>#DIV/0!</v>
      </c>
      <c r="N45" s="127">
        <f t="shared" si="8"/>
        <v>0</v>
      </c>
      <c r="O45" s="127" t="e">
        <f t="shared" si="9"/>
        <v>#DIV/0!</v>
      </c>
      <c r="P45" s="66" t="e">
        <f t="shared" si="10"/>
        <v>#DIV/0!</v>
      </c>
      <c r="Q45" s="40"/>
      <c r="R45" s="105" t="e">
        <f t="shared" si="11"/>
        <v>#DIV/0!</v>
      </c>
      <c r="S45" s="142">
        <f t="shared" si="12"/>
        <v>0</v>
      </c>
      <c r="T45" s="142" t="e">
        <f t="shared" si="13"/>
        <v>#DIV/0!</v>
      </c>
      <c r="U45" s="143">
        <v>1.31E-6</v>
      </c>
      <c r="V45" s="143" t="e">
        <f t="shared" si="14"/>
        <v>#DIV/0!</v>
      </c>
      <c r="W45" s="144">
        <v>0.4</v>
      </c>
      <c r="X45" s="143" t="e">
        <f t="shared" si="15"/>
        <v>#DIV/0!</v>
      </c>
      <c r="Y45" s="145">
        <v>2.5000000000000001E-2</v>
      </c>
      <c r="Z45" s="145" t="e">
        <f t="shared" si="16"/>
        <v>#DIV/0!</v>
      </c>
      <c r="AA45" s="145" t="e">
        <f t="shared" si="17"/>
        <v>#DIV/0!</v>
      </c>
      <c r="AB45" s="145" t="e">
        <f t="shared" si="18"/>
        <v>#DIV/0!</v>
      </c>
      <c r="AC45" s="145" t="e">
        <f t="shared" si="19"/>
        <v>#DIV/0!</v>
      </c>
      <c r="AD45" s="145" t="e">
        <f t="shared" si="20"/>
        <v>#DIV/0!</v>
      </c>
      <c r="AE45" s="146" t="e">
        <f t="shared" si="21"/>
        <v>#DIV/0!</v>
      </c>
      <c r="AF45" s="144" t="e">
        <f t="shared" si="22"/>
        <v>#DIV/0!</v>
      </c>
      <c r="AG45" s="144" t="e">
        <f t="shared" si="23"/>
        <v>#DIV/0!</v>
      </c>
      <c r="AI45" s="101">
        <v>0</v>
      </c>
      <c r="AJ45" s="101">
        <v>1</v>
      </c>
      <c r="AK45" s="101">
        <v>2</v>
      </c>
      <c r="AL45" s="101">
        <v>3</v>
      </c>
      <c r="AM45" s="101">
        <v>4</v>
      </c>
      <c r="AN45" s="101">
        <v>5</v>
      </c>
      <c r="AO45" s="101">
        <v>6</v>
      </c>
      <c r="AP45" s="101">
        <v>7</v>
      </c>
      <c r="AQ45" s="101">
        <v>8</v>
      </c>
      <c r="AR45" s="101">
        <v>9</v>
      </c>
      <c r="AS45" s="101">
        <v>10</v>
      </c>
      <c r="AT45" s="101">
        <v>11</v>
      </c>
      <c r="AU45" s="101">
        <v>12</v>
      </c>
      <c r="AV45" s="101">
        <v>13</v>
      </c>
      <c r="AW45" s="101">
        <v>14</v>
      </c>
      <c r="AX45" s="101">
        <v>15</v>
      </c>
      <c r="AY45" s="101">
        <v>16</v>
      </c>
      <c r="AZ45" s="101">
        <v>17</v>
      </c>
      <c r="BA45" s="101">
        <v>18</v>
      </c>
      <c r="BB45" s="101">
        <v>19</v>
      </c>
      <c r="BC45" s="101">
        <v>20</v>
      </c>
      <c r="BD45" s="101">
        <v>21</v>
      </c>
      <c r="BE45" s="101">
        <v>22</v>
      </c>
      <c r="BF45" s="101">
        <v>23</v>
      </c>
      <c r="BG45" s="101">
        <v>24</v>
      </c>
      <c r="BH45" s="101">
        <v>25</v>
      </c>
      <c r="BI45" s="101">
        <v>26</v>
      </c>
      <c r="BJ45" s="101">
        <v>27</v>
      </c>
      <c r="BK45" s="101">
        <v>28</v>
      </c>
      <c r="BL45" s="101">
        <v>29</v>
      </c>
      <c r="BM45" s="101">
        <v>30</v>
      </c>
      <c r="BN45" s="147">
        <v>0.03</v>
      </c>
      <c r="BO45" s="148">
        <f t="shared" si="27"/>
        <v>1</v>
      </c>
      <c r="BP45" s="148">
        <f t="shared" si="28"/>
        <v>0.970873786407767</v>
      </c>
      <c r="BQ45" s="148">
        <f t="shared" si="29"/>
        <v>0.94259590913375435</v>
      </c>
      <c r="BR45" s="148">
        <f t="shared" si="30"/>
        <v>0.91514165935315961</v>
      </c>
      <c r="BS45" s="148">
        <f t="shared" si="31"/>
        <v>0.888487047915689</v>
      </c>
      <c r="BT45" s="148">
        <f t="shared" si="32"/>
        <v>0.86260878438416411</v>
      </c>
      <c r="BU45" s="148">
        <f t="shared" si="33"/>
        <v>0.83748425668365445</v>
      </c>
      <c r="BV45" s="148">
        <f t="shared" si="34"/>
        <v>0.81309151134335378</v>
      </c>
      <c r="BW45" s="148">
        <f t="shared" si="35"/>
        <v>0.78940923431393573</v>
      </c>
      <c r="BX45" s="148">
        <f t="shared" si="36"/>
        <v>0.76641673234362695</v>
      </c>
      <c r="BY45" s="148">
        <f t="shared" si="37"/>
        <v>0.74409391489672516</v>
      </c>
      <c r="BZ45" s="148">
        <f t="shared" si="38"/>
        <v>0.72242127659876232</v>
      </c>
      <c r="CA45" s="148">
        <f t="shared" si="39"/>
        <v>0.70137988019297326</v>
      </c>
      <c r="CB45" s="148">
        <f t="shared" si="40"/>
        <v>0.68095133999317792</v>
      </c>
      <c r="CC45" s="148">
        <f t="shared" si="41"/>
        <v>0.66111780581861923</v>
      </c>
      <c r="CD45" s="148">
        <f t="shared" si="42"/>
        <v>0.64186194739671765</v>
      </c>
      <c r="CE45" s="148">
        <f t="shared" si="43"/>
        <v>0.62316693922011435</v>
      </c>
      <c r="CF45" s="148">
        <f t="shared" si="44"/>
        <v>0.60501644584477121</v>
      </c>
      <c r="CG45" s="148">
        <f t="shared" si="45"/>
        <v>0.5873946076162827</v>
      </c>
      <c r="CH45" s="148">
        <f t="shared" si="46"/>
        <v>0.57028602681192497</v>
      </c>
      <c r="CI45" s="148">
        <f t="shared" si="47"/>
        <v>0.55367575418633497</v>
      </c>
      <c r="CJ45" s="148">
        <f t="shared" si="48"/>
        <v>0.5375492759090631</v>
      </c>
      <c r="CK45" s="148">
        <f t="shared" si="49"/>
        <v>0.52189250088258554</v>
      </c>
      <c r="CL45" s="148">
        <f t="shared" si="50"/>
        <v>0.50669174842969467</v>
      </c>
      <c r="CM45" s="148">
        <f t="shared" si="51"/>
        <v>0.49193373633950943</v>
      </c>
      <c r="CN45" s="148">
        <f t="shared" si="52"/>
        <v>0.47760556926165965</v>
      </c>
      <c r="CO45" s="148">
        <f t="shared" si="53"/>
        <v>0.46369472743850448</v>
      </c>
      <c r="CP45" s="148">
        <f t="shared" si="54"/>
        <v>0.45018905576553836</v>
      </c>
      <c r="CQ45" s="148">
        <f t="shared" si="55"/>
        <v>0.4370767531704256</v>
      </c>
      <c r="CR45" s="148">
        <f t="shared" si="56"/>
        <v>0.42434636230138412</v>
      </c>
      <c r="CS45" s="148">
        <f t="shared" si="57"/>
        <v>0.41198675951590691</v>
      </c>
      <c r="CT45" s="58">
        <f t="shared" si="58"/>
        <v>0</v>
      </c>
      <c r="CU45" s="58" t="e">
        <f t="shared" si="59"/>
        <v>#DIV/0!</v>
      </c>
      <c r="CV45" s="58" t="e">
        <f t="shared" si="60"/>
        <v>#DIV/0!</v>
      </c>
      <c r="CW45" s="58" t="e">
        <f t="shared" si="61"/>
        <v>#DIV/0!</v>
      </c>
      <c r="CX45" s="58" t="e">
        <f t="shared" si="62"/>
        <v>#DIV/0!</v>
      </c>
      <c r="CY45" s="58" t="e">
        <f t="shared" si="63"/>
        <v>#DIV/0!</v>
      </c>
      <c r="CZ45" s="58" t="e">
        <f t="shared" si="64"/>
        <v>#DIV/0!</v>
      </c>
      <c r="DA45" s="58" t="e">
        <f t="shared" si="65"/>
        <v>#DIV/0!</v>
      </c>
      <c r="DB45" s="58" t="e">
        <f t="shared" si="66"/>
        <v>#DIV/0!</v>
      </c>
      <c r="DC45" s="58" t="e">
        <f t="shared" si="67"/>
        <v>#DIV/0!</v>
      </c>
      <c r="DD45" s="58" t="e">
        <f t="shared" si="68"/>
        <v>#DIV/0!</v>
      </c>
      <c r="DE45" s="58" t="e">
        <f t="shared" si="69"/>
        <v>#DIV/0!</v>
      </c>
      <c r="DF45" s="58" t="e">
        <f t="shared" si="70"/>
        <v>#DIV/0!</v>
      </c>
      <c r="DG45" s="58" t="e">
        <f t="shared" si="71"/>
        <v>#DIV/0!</v>
      </c>
      <c r="DH45" s="58" t="e">
        <f t="shared" si="72"/>
        <v>#DIV/0!</v>
      </c>
      <c r="DI45" s="58" t="e">
        <f t="shared" si="73"/>
        <v>#DIV/0!</v>
      </c>
      <c r="DJ45" s="58" t="e">
        <f t="shared" si="74"/>
        <v>#DIV/0!</v>
      </c>
      <c r="DK45" s="58" t="e">
        <f t="shared" si="75"/>
        <v>#DIV/0!</v>
      </c>
      <c r="DL45" s="58" t="e">
        <f t="shared" si="76"/>
        <v>#DIV/0!</v>
      </c>
      <c r="DM45" s="58" t="e">
        <f t="shared" si="77"/>
        <v>#DIV/0!</v>
      </c>
      <c r="DN45" s="58" t="e">
        <f t="shared" si="78"/>
        <v>#DIV/0!</v>
      </c>
      <c r="DO45" s="58" t="e">
        <f t="shared" si="79"/>
        <v>#DIV/0!</v>
      </c>
      <c r="DP45" s="58" t="e">
        <f t="shared" si="80"/>
        <v>#DIV/0!</v>
      </c>
      <c r="DQ45" s="58" t="e">
        <f t="shared" si="81"/>
        <v>#DIV/0!</v>
      </c>
      <c r="DR45" s="58" t="e">
        <f t="shared" si="82"/>
        <v>#DIV/0!</v>
      </c>
      <c r="DS45" s="58" t="e">
        <f t="shared" si="83"/>
        <v>#DIV/0!</v>
      </c>
      <c r="DT45" s="58" t="e">
        <f t="shared" si="84"/>
        <v>#DIV/0!</v>
      </c>
      <c r="DU45" s="58" t="e">
        <f t="shared" si="85"/>
        <v>#DIV/0!</v>
      </c>
      <c r="DV45" s="58" t="e">
        <f t="shared" si="86"/>
        <v>#DIV/0!</v>
      </c>
      <c r="DW45" s="58" t="e">
        <f t="shared" si="87"/>
        <v>#DIV/0!</v>
      </c>
      <c r="DX45" s="58" t="e">
        <f t="shared" si="88"/>
        <v>#DIV/0!</v>
      </c>
      <c r="DY45" s="58">
        <f t="shared" si="89"/>
        <v>0</v>
      </c>
      <c r="DZ45" s="58" t="e">
        <f t="shared" si="118"/>
        <v>#DIV/0!</v>
      </c>
      <c r="EA45" s="58" t="e">
        <f t="shared" si="119"/>
        <v>#DIV/0!</v>
      </c>
      <c r="EB45" s="58" t="e">
        <f t="shared" si="90"/>
        <v>#DIV/0!</v>
      </c>
      <c r="EC45" s="58" t="e">
        <f t="shared" si="91"/>
        <v>#DIV/0!</v>
      </c>
      <c r="ED45" s="58" t="e">
        <f t="shared" si="92"/>
        <v>#DIV/0!</v>
      </c>
      <c r="EE45" s="58" t="e">
        <f t="shared" si="93"/>
        <v>#DIV/0!</v>
      </c>
      <c r="EF45" s="58" t="e">
        <f t="shared" si="94"/>
        <v>#DIV/0!</v>
      </c>
      <c r="EG45" s="58" t="e">
        <f t="shared" si="95"/>
        <v>#DIV/0!</v>
      </c>
      <c r="EH45" s="58" t="e">
        <f t="shared" si="96"/>
        <v>#DIV/0!</v>
      </c>
      <c r="EI45" s="58" t="e">
        <f t="shared" si="97"/>
        <v>#DIV/0!</v>
      </c>
      <c r="EJ45" s="58" t="e">
        <f t="shared" si="98"/>
        <v>#DIV/0!</v>
      </c>
      <c r="EK45" s="58" t="e">
        <f t="shared" si="99"/>
        <v>#DIV/0!</v>
      </c>
      <c r="EL45" s="58" t="e">
        <f t="shared" si="100"/>
        <v>#DIV/0!</v>
      </c>
      <c r="EM45" s="58" t="e">
        <f t="shared" si="101"/>
        <v>#DIV/0!</v>
      </c>
      <c r="EN45" s="58" t="e">
        <f t="shared" si="102"/>
        <v>#DIV/0!</v>
      </c>
      <c r="EO45" s="58" t="e">
        <f t="shared" si="103"/>
        <v>#DIV/0!</v>
      </c>
      <c r="EP45" s="58" t="e">
        <f t="shared" si="104"/>
        <v>#DIV/0!</v>
      </c>
      <c r="EQ45" s="58" t="e">
        <f t="shared" si="105"/>
        <v>#DIV/0!</v>
      </c>
      <c r="ER45" s="58" t="e">
        <f t="shared" si="106"/>
        <v>#DIV/0!</v>
      </c>
      <c r="ES45" s="58" t="e">
        <f t="shared" si="107"/>
        <v>#DIV/0!</v>
      </c>
      <c r="ET45" s="58" t="e">
        <f t="shared" si="108"/>
        <v>#DIV/0!</v>
      </c>
      <c r="EU45" s="58" t="e">
        <f t="shared" si="109"/>
        <v>#DIV/0!</v>
      </c>
      <c r="EV45" s="58" t="e">
        <f t="shared" si="110"/>
        <v>#DIV/0!</v>
      </c>
      <c r="EW45" s="58" t="e">
        <f t="shared" si="111"/>
        <v>#DIV/0!</v>
      </c>
      <c r="EX45" s="58" t="e">
        <f t="shared" si="112"/>
        <v>#DIV/0!</v>
      </c>
      <c r="EY45" s="58" t="e">
        <f t="shared" si="113"/>
        <v>#DIV/0!</v>
      </c>
      <c r="EZ45" s="58" t="e">
        <f t="shared" si="114"/>
        <v>#DIV/0!</v>
      </c>
      <c r="FA45" s="58" t="e">
        <f t="shared" si="115"/>
        <v>#DIV/0!</v>
      </c>
      <c r="FB45" s="58" t="e">
        <f t="shared" si="116"/>
        <v>#DIV/0!</v>
      </c>
      <c r="FC45" s="149" t="e">
        <f t="shared" si="117"/>
        <v>#DIV/0!</v>
      </c>
    </row>
    <row r="46" spans="1:159" x14ac:dyDescent="0.25">
      <c r="A46" s="90">
        <v>46</v>
      </c>
      <c r="B46" s="150"/>
      <c r="C46" s="151"/>
      <c r="D46" s="151"/>
      <c r="E46" s="151"/>
      <c r="F46" s="151"/>
      <c r="G46" s="151"/>
      <c r="H46" s="151"/>
      <c r="I46" s="151"/>
      <c r="J46" s="151"/>
      <c r="K46" s="152"/>
      <c r="L46" s="127" t="e">
        <f t="shared" si="6"/>
        <v>#DIV/0!</v>
      </c>
      <c r="M46" s="127" t="e">
        <f t="shared" si="7"/>
        <v>#DIV/0!</v>
      </c>
      <c r="N46" s="127">
        <f t="shared" si="8"/>
        <v>0</v>
      </c>
      <c r="O46" s="127" t="e">
        <f t="shared" si="9"/>
        <v>#DIV/0!</v>
      </c>
      <c r="P46" s="66" t="e">
        <f t="shared" si="10"/>
        <v>#DIV/0!</v>
      </c>
      <c r="Q46" s="40"/>
      <c r="R46" s="105" t="e">
        <f t="shared" si="11"/>
        <v>#DIV/0!</v>
      </c>
      <c r="S46" s="142">
        <f t="shared" si="12"/>
        <v>0</v>
      </c>
      <c r="T46" s="142" t="e">
        <f t="shared" si="13"/>
        <v>#DIV/0!</v>
      </c>
      <c r="U46" s="143">
        <v>1.31E-6</v>
      </c>
      <c r="V46" s="143" t="e">
        <f t="shared" si="14"/>
        <v>#DIV/0!</v>
      </c>
      <c r="W46" s="144">
        <v>0.4</v>
      </c>
      <c r="X46" s="143" t="e">
        <f t="shared" si="15"/>
        <v>#DIV/0!</v>
      </c>
      <c r="Y46" s="145">
        <v>2.5000000000000001E-2</v>
      </c>
      <c r="Z46" s="145" t="e">
        <f t="shared" si="16"/>
        <v>#DIV/0!</v>
      </c>
      <c r="AA46" s="145" t="e">
        <f t="shared" si="17"/>
        <v>#DIV/0!</v>
      </c>
      <c r="AB46" s="145" t="e">
        <f t="shared" si="18"/>
        <v>#DIV/0!</v>
      </c>
      <c r="AC46" s="145" t="e">
        <f t="shared" si="19"/>
        <v>#DIV/0!</v>
      </c>
      <c r="AD46" s="145" t="e">
        <f t="shared" si="20"/>
        <v>#DIV/0!</v>
      </c>
      <c r="AE46" s="146" t="e">
        <f t="shared" si="21"/>
        <v>#DIV/0!</v>
      </c>
      <c r="AF46" s="144" t="e">
        <f t="shared" si="22"/>
        <v>#DIV/0!</v>
      </c>
      <c r="AG46" s="144" t="e">
        <f t="shared" si="23"/>
        <v>#DIV/0!</v>
      </c>
      <c r="AI46" s="101">
        <v>0</v>
      </c>
      <c r="AJ46" s="101">
        <v>1</v>
      </c>
      <c r="AK46" s="101">
        <v>2</v>
      </c>
      <c r="AL46" s="101">
        <v>3</v>
      </c>
      <c r="AM46" s="101">
        <v>4</v>
      </c>
      <c r="AN46" s="101">
        <v>5</v>
      </c>
      <c r="AO46" s="101">
        <v>6</v>
      </c>
      <c r="AP46" s="101">
        <v>7</v>
      </c>
      <c r="AQ46" s="101">
        <v>8</v>
      </c>
      <c r="AR46" s="101">
        <v>9</v>
      </c>
      <c r="AS46" s="101">
        <v>10</v>
      </c>
      <c r="AT46" s="101">
        <v>11</v>
      </c>
      <c r="AU46" s="101">
        <v>12</v>
      </c>
      <c r="AV46" s="101">
        <v>13</v>
      </c>
      <c r="AW46" s="101">
        <v>14</v>
      </c>
      <c r="AX46" s="101">
        <v>15</v>
      </c>
      <c r="AY46" s="101">
        <v>16</v>
      </c>
      <c r="AZ46" s="101">
        <v>17</v>
      </c>
      <c r="BA46" s="101">
        <v>18</v>
      </c>
      <c r="BB46" s="101">
        <v>19</v>
      </c>
      <c r="BC46" s="101">
        <v>20</v>
      </c>
      <c r="BD46" s="101">
        <v>21</v>
      </c>
      <c r="BE46" s="101">
        <v>22</v>
      </c>
      <c r="BF46" s="101">
        <v>23</v>
      </c>
      <c r="BG46" s="101">
        <v>24</v>
      </c>
      <c r="BH46" s="101">
        <v>25</v>
      </c>
      <c r="BI46" s="101">
        <v>26</v>
      </c>
      <c r="BJ46" s="101">
        <v>27</v>
      </c>
      <c r="BK46" s="101">
        <v>28</v>
      </c>
      <c r="BL46" s="101">
        <v>29</v>
      </c>
      <c r="BM46" s="101">
        <v>30</v>
      </c>
      <c r="BN46" s="147">
        <v>0.03</v>
      </c>
      <c r="BO46" s="148">
        <f t="shared" si="27"/>
        <v>1</v>
      </c>
      <c r="BP46" s="148">
        <f t="shared" si="28"/>
        <v>0.970873786407767</v>
      </c>
      <c r="BQ46" s="148">
        <f t="shared" si="29"/>
        <v>0.94259590913375435</v>
      </c>
      <c r="BR46" s="148">
        <f t="shared" si="30"/>
        <v>0.91514165935315961</v>
      </c>
      <c r="BS46" s="148">
        <f t="shared" si="31"/>
        <v>0.888487047915689</v>
      </c>
      <c r="BT46" s="148">
        <f t="shared" si="32"/>
        <v>0.86260878438416411</v>
      </c>
      <c r="BU46" s="148">
        <f t="shared" si="33"/>
        <v>0.83748425668365445</v>
      </c>
      <c r="BV46" s="148">
        <f t="shared" si="34"/>
        <v>0.81309151134335378</v>
      </c>
      <c r="BW46" s="148">
        <f t="shared" si="35"/>
        <v>0.78940923431393573</v>
      </c>
      <c r="BX46" s="148">
        <f t="shared" si="36"/>
        <v>0.76641673234362695</v>
      </c>
      <c r="BY46" s="148">
        <f t="shared" si="37"/>
        <v>0.74409391489672516</v>
      </c>
      <c r="BZ46" s="148">
        <f t="shared" si="38"/>
        <v>0.72242127659876232</v>
      </c>
      <c r="CA46" s="148">
        <f t="shared" si="39"/>
        <v>0.70137988019297326</v>
      </c>
      <c r="CB46" s="148">
        <f t="shared" si="40"/>
        <v>0.68095133999317792</v>
      </c>
      <c r="CC46" s="148">
        <f t="shared" si="41"/>
        <v>0.66111780581861923</v>
      </c>
      <c r="CD46" s="148">
        <f t="shared" si="42"/>
        <v>0.64186194739671765</v>
      </c>
      <c r="CE46" s="148">
        <f t="shared" si="43"/>
        <v>0.62316693922011435</v>
      </c>
      <c r="CF46" s="148">
        <f t="shared" si="44"/>
        <v>0.60501644584477121</v>
      </c>
      <c r="CG46" s="148">
        <f t="shared" si="45"/>
        <v>0.5873946076162827</v>
      </c>
      <c r="CH46" s="148">
        <f t="shared" si="46"/>
        <v>0.57028602681192497</v>
      </c>
      <c r="CI46" s="148">
        <f t="shared" si="47"/>
        <v>0.55367575418633497</v>
      </c>
      <c r="CJ46" s="148">
        <f t="shared" si="48"/>
        <v>0.5375492759090631</v>
      </c>
      <c r="CK46" s="148">
        <f t="shared" si="49"/>
        <v>0.52189250088258554</v>
      </c>
      <c r="CL46" s="148">
        <f t="shared" si="50"/>
        <v>0.50669174842969467</v>
      </c>
      <c r="CM46" s="148">
        <f t="shared" si="51"/>
        <v>0.49193373633950943</v>
      </c>
      <c r="CN46" s="148">
        <f t="shared" si="52"/>
        <v>0.47760556926165965</v>
      </c>
      <c r="CO46" s="148">
        <f t="shared" si="53"/>
        <v>0.46369472743850448</v>
      </c>
      <c r="CP46" s="148">
        <f t="shared" si="54"/>
        <v>0.45018905576553836</v>
      </c>
      <c r="CQ46" s="148">
        <f t="shared" si="55"/>
        <v>0.4370767531704256</v>
      </c>
      <c r="CR46" s="148">
        <f t="shared" si="56"/>
        <v>0.42434636230138412</v>
      </c>
      <c r="CS46" s="148">
        <f t="shared" si="57"/>
        <v>0.41198675951590691</v>
      </c>
      <c r="CT46" s="58">
        <f t="shared" si="58"/>
        <v>0</v>
      </c>
      <c r="CU46" s="58" t="e">
        <f t="shared" si="59"/>
        <v>#DIV/0!</v>
      </c>
      <c r="CV46" s="58" t="e">
        <f t="shared" si="60"/>
        <v>#DIV/0!</v>
      </c>
      <c r="CW46" s="58" t="e">
        <f t="shared" si="61"/>
        <v>#DIV/0!</v>
      </c>
      <c r="CX46" s="58" t="e">
        <f t="shared" si="62"/>
        <v>#DIV/0!</v>
      </c>
      <c r="CY46" s="58" t="e">
        <f t="shared" si="63"/>
        <v>#DIV/0!</v>
      </c>
      <c r="CZ46" s="58" t="e">
        <f t="shared" si="64"/>
        <v>#DIV/0!</v>
      </c>
      <c r="DA46" s="58" t="e">
        <f t="shared" si="65"/>
        <v>#DIV/0!</v>
      </c>
      <c r="DB46" s="58" t="e">
        <f t="shared" si="66"/>
        <v>#DIV/0!</v>
      </c>
      <c r="DC46" s="58" t="e">
        <f t="shared" si="67"/>
        <v>#DIV/0!</v>
      </c>
      <c r="DD46" s="58" t="e">
        <f t="shared" si="68"/>
        <v>#DIV/0!</v>
      </c>
      <c r="DE46" s="58" t="e">
        <f t="shared" si="69"/>
        <v>#DIV/0!</v>
      </c>
      <c r="DF46" s="58" t="e">
        <f t="shared" si="70"/>
        <v>#DIV/0!</v>
      </c>
      <c r="DG46" s="58" t="e">
        <f t="shared" si="71"/>
        <v>#DIV/0!</v>
      </c>
      <c r="DH46" s="58" t="e">
        <f t="shared" si="72"/>
        <v>#DIV/0!</v>
      </c>
      <c r="DI46" s="58" t="e">
        <f t="shared" si="73"/>
        <v>#DIV/0!</v>
      </c>
      <c r="DJ46" s="58" t="e">
        <f t="shared" si="74"/>
        <v>#DIV/0!</v>
      </c>
      <c r="DK46" s="58" t="e">
        <f t="shared" si="75"/>
        <v>#DIV/0!</v>
      </c>
      <c r="DL46" s="58" t="e">
        <f t="shared" si="76"/>
        <v>#DIV/0!</v>
      </c>
      <c r="DM46" s="58" t="e">
        <f t="shared" si="77"/>
        <v>#DIV/0!</v>
      </c>
      <c r="DN46" s="58" t="e">
        <f t="shared" si="78"/>
        <v>#DIV/0!</v>
      </c>
      <c r="DO46" s="58" t="e">
        <f t="shared" si="79"/>
        <v>#DIV/0!</v>
      </c>
      <c r="DP46" s="58" t="e">
        <f t="shared" si="80"/>
        <v>#DIV/0!</v>
      </c>
      <c r="DQ46" s="58" t="e">
        <f t="shared" si="81"/>
        <v>#DIV/0!</v>
      </c>
      <c r="DR46" s="58" t="e">
        <f t="shared" si="82"/>
        <v>#DIV/0!</v>
      </c>
      <c r="DS46" s="58" t="e">
        <f t="shared" si="83"/>
        <v>#DIV/0!</v>
      </c>
      <c r="DT46" s="58" t="e">
        <f t="shared" si="84"/>
        <v>#DIV/0!</v>
      </c>
      <c r="DU46" s="58" t="e">
        <f t="shared" si="85"/>
        <v>#DIV/0!</v>
      </c>
      <c r="DV46" s="58" t="e">
        <f t="shared" si="86"/>
        <v>#DIV/0!</v>
      </c>
      <c r="DW46" s="58" t="e">
        <f t="shared" si="87"/>
        <v>#DIV/0!</v>
      </c>
      <c r="DX46" s="58" t="e">
        <f t="shared" si="88"/>
        <v>#DIV/0!</v>
      </c>
      <c r="DY46" s="58">
        <f t="shared" si="89"/>
        <v>0</v>
      </c>
      <c r="DZ46" s="58" t="e">
        <f t="shared" si="118"/>
        <v>#DIV/0!</v>
      </c>
      <c r="EA46" s="58" t="e">
        <f t="shared" si="119"/>
        <v>#DIV/0!</v>
      </c>
      <c r="EB46" s="58" t="e">
        <f t="shared" si="90"/>
        <v>#DIV/0!</v>
      </c>
      <c r="EC46" s="58" t="e">
        <f t="shared" si="91"/>
        <v>#DIV/0!</v>
      </c>
      <c r="ED46" s="58" t="e">
        <f t="shared" si="92"/>
        <v>#DIV/0!</v>
      </c>
      <c r="EE46" s="58" t="e">
        <f t="shared" si="93"/>
        <v>#DIV/0!</v>
      </c>
      <c r="EF46" s="58" t="e">
        <f t="shared" si="94"/>
        <v>#DIV/0!</v>
      </c>
      <c r="EG46" s="58" t="e">
        <f t="shared" si="95"/>
        <v>#DIV/0!</v>
      </c>
      <c r="EH46" s="58" t="e">
        <f t="shared" si="96"/>
        <v>#DIV/0!</v>
      </c>
      <c r="EI46" s="58" t="e">
        <f t="shared" si="97"/>
        <v>#DIV/0!</v>
      </c>
      <c r="EJ46" s="58" t="e">
        <f t="shared" si="98"/>
        <v>#DIV/0!</v>
      </c>
      <c r="EK46" s="58" t="e">
        <f t="shared" si="99"/>
        <v>#DIV/0!</v>
      </c>
      <c r="EL46" s="58" t="e">
        <f t="shared" si="100"/>
        <v>#DIV/0!</v>
      </c>
      <c r="EM46" s="58" t="e">
        <f t="shared" si="101"/>
        <v>#DIV/0!</v>
      </c>
      <c r="EN46" s="58" t="e">
        <f t="shared" si="102"/>
        <v>#DIV/0!</v>
      </c>
      <c r="EO46" s="58" t="e">
        <f t="shared" si="103"/>
        <v>#DIV/0!</v>
      </c>
      <c r="EP46" s="58" t="e">
        <f t="shared" si="104"/>
        <v>#DIV/0!</v>
      </c>
      <c r="EQ46" s="58" t="e">
        <f t="shared" si="105"/>
        <v>#DIV/0!</v>
      </c>
      <c r="ER46" s="58" t="e">
        <f t="shared" si="106"/>
        <v>#DIV/0!</v>
      </c>
      <c r="ES46" s="58" t="e">
        <f t="shared" si="107"/>
        <v>#DIV/0!</v>
      </c>
      <c r="ET46" s="58" t="e">
        <f t="shared" si="108"/>
        <v>#DIV/0!</v>
      </c>
      <c r="EU46" s="58" t="e">
        <f t="shared" si="109"/>
        <v>#DIV/0!</v>
      </c>
      <c r="EV46" s="58" t="e">
        <f t="shared" si="110"/>
        <v>#DIV/0!</v>
      </c>
      <c r="EW46" s="58" t="e">
        <f t="shared" si="111"/>
        <v>#DIV/0!</v>
      </c>
      <c r="EX46" s="58" t="e">
        <f t="shared" si="112"/>
        <v>#DIV/0!</v>
      </c>
      <c r="EY46" s="58" t="e">
        <f t="shared" si="113"/>
        <v>#DIV/0!</v>
      </c>
      <c r="EZ46" s="58" t="e">
        <f t="shared" si="114"/>
        <v>#DIV/0!</v>
      </c>
      <c r="FA46" s="58" t="e">
        <f t="shared" si="115"/>
        <v>#DIV/0!</v>
      </c>
      <c r="FB46" s="58" t="e">
        <f t="shared" si="116"/>
        <v>#DIV/0!</v>
      </c>
      <c r="FC46" s="149" t="e">
        <f t="shared" si="117"/>
        <v>#DIV/0!</v>
      </c>
    </row>
    <row r="47" spans="1:159" x14ac:dyDescent="0.25">
      <c r="A47" s="90">
        <v>47</v>
      </c>
      <c r="B47" s="150"/>
      <c r="C47" s="151"/>
      <c r="D47" s="151"/>
      <c r="E47" s="151"/>
      <c r="F47" s="151"/>
      <c r="G47" s="151"/>
      <c r="H47" s="151"/>
      <c r="I47" s="151"/>
      <c r="J47" s="151"/>
      <c r="K47" s="152"/>
      <c r="L47" s="127" t="e">
        <f t="shared" si="6"/>
        <v>#DIV/0!</v>
      </c>
      <c r="M47" s="127" t="e">
        <f t="shared" si="7"/>
        <v>#DIV/0!</v>
      </c>
      <c r="N47" s="127">
        <f t="shared" si="8"/>
        <v>0</v>
      </c>
      <c r="O47" s="127" t="e">
        <f t="shared" si="9"/>
        <v>#DIV/0!</v>
      </c>
      <c r="P47" s="66" t="e">
        <f t="shared" si="10"/>
        <v>#DIV/0!</v>
      </c>
      <c r="Q47" s="40"/>
      <c r="R47" s="105" t="e">
        <f t="shared" si="11"/>
        <v>#DIV/0!</v>
      </c>
      <c r="S47" s="142">
        <f t="shared" si="12"/>
        <v>0</v>
      </c>
      <c r="T47" s="142" t="e">
        <f t="shared" si="13"/>
        <v>#DIV/0!</v>
      </c>
      <c r="U47" s="143">
        <v>1.31E-6</v>
      </c>
      <c r="V47" s="143" t="e">
        <f t="shared" si="14"/>
        <v>#DIV/0!</v>
      </c>
      <c r="W47" s="144">
        <v>0.4</v>
      </c>
      <c r="X47" s="143" t="e">
        <f t="shared" si="15"/>
        <v>#DIV/0!</v>
      </c>
      <c r="Y47" s="145">
        <v>2.5000000000000001E-2</v>
      </c>
      <c r="Z47" s="145" t="e">
        <f t="shared" si="16"/>
        <v>#DIV/0!</v>
      </c>
      <c r="AA47" s="145" t="e">
        <f t="shared" si="17"/>
        <v>#DIV/0!</v>
      </c>
      <c r="AB47" s="145" t="e">
        <f t="shared" si="18"/>
        <v>#DIV/0!</v>
      </c>
      <c r="AC47" s="145" t="e">
        <f t="shared" si="19"/>
        <v>#DIV/0!</v>
      </c>
      <c r="AD47" s="145" t="e">
        <f t="shared" si="20"/>
        <v>#DIV/0!</v>
      </c>
      <c r="AE47" s="146" t="e">
        <f t="shared" si="21"/>
        <v>#DIV/0!</v>
      </c>
      <c r="AF47" s="144" t="e">
        <f t="shared" si="22"/>
        <v>#DIV/0!</v>
      </c>
      <c r="AG47" s="144" t="e">
        <f t="shared" si="23"/>
        <v>#DIV/0!</v>
      </c>
      <c r="AI47" s="101">
        <v>0</v>
      </c>
      <c r="AJ47" s="101">
        <v>1</v>
      </c>
      <c r="AK47" s="101">
        <v>2</v>
      </c>
      <c r="AL47" s="101">
        <v>3</v>
      </c>
      <c r="AM47" s="101">
        <v>4</v>
      </c>
      <c r="AN47" s="101">
        <v>5</v>
      </c>
      <c r="AO47" s="101">
        <v>6</v>
      </c>
      <c r="AP47" s="101">
        <v>7</v>
      </c>
      <c r="AQ47" s="101">
        <v>8</v>
      </c>
      <c r="AR47" s="101">
        <v>9</v>
      </c>
      <c r="AS47" s="101">
        <v>10</v>
      </c>
      <c r="AT47" s="101">
        <v>11</v>
      </c>
      <c r="AU47" s="101">
        <v>12</v>
      </c>
      <c r="AV47" s="101">
        <v>13</v>
      </c>
      <c r="AW47" s="101">
        <v>14</v>
      </c>
      <c r="AX47" s="101">
        <v>15</v>
      </c>
      <c r="AY47" s="101">
        <v>16</v>
      </c>
      <c r="AZ47" s="101">
        <v>17</v>
      </c>
      <c r="BA47" s="101">
        <v>18</v>
      </c>
      <c r="BB47" s="101">
        <v>19</v>
      </c>
      <c r="BC47" s="101">
        <v>20</v>
      </c>
      <c r="BD47" s="101">
        <v>21</v>
      </c>
      <c r="BE47" s="101">
        <v>22</v>
      </c>
      <c r="BF47" s="101">
        <v>23</v>
      </c>
      <c r="BG47" s="101">
        <v>24</v>
      </c>
      <c r="BH47" s="101">
        <v>25</v>
      </c>
      <c r="BI47" s="101">
        <v>26</v>
      </c>
      <c r="BJ47" s="101">
        <v>27</v>
      </c>
      <c r="BK47" s="101">
        <v>28</v>
      </c>
      <c r="BL47" s="101">
        <v>29</v>
      </c>
      <c r="BM47" s="101">
        <v>30</v>
      </c>
      <c r="BN47" s="147">
        <v>0.03</v>
      </c>
      <c r="BO47" s="148">
        <f t="shared" si="27"/>
        <v>1</v>
      </c>
      <c r="BP47" s="148">
        <f t="shared" si="28"/>
        <v>0.970873786407767</v>
      </c>
      <c r="BQ47" s="148">
        <f t="shared" si="29"/>
        <v>0.94259590913375435</v>
      </c>
      <c r="BR47" s="148">
        <f t="shared" si="30"/>
        <v>0.91514165935315961</v>
      </c>
      <c r="BS47" s="148">
        <f t="shared" si="31"/>
        <v>0.888487047915689</v>
      </c>
      <c r="BT47" s="148">
        <f t="shared" si="32"/>
        <v>0.86260878438416411</v>
      </c>
      <c r="BU47" s="148">
        <f t="shared" si="33"/>
        <v>0.83748425668365445</v>
      </c>
      <c r="BV47" s="148">
        <f t="shared" si="34"/>
        <v>0.81309151134335378</v>
      </c>
      <c r="BW47" s="148">
        <f t="shared" si="35"/>
        <v>0.78940923431393573</v>
      </c>
      <c r="BX47" s="148">
        <f t="shared" si="36"/>
        <v>0.76641673234362695</v>
      </c>
      <c r="BY47" s="148">
        <f t="shared" si="37"/>
        <v>0.74409391489672516</v>
      </c>
      <c r="BZ47" s="148">
        <f t="shared" si="38"/>
        <v>0.72242127659876232</v>
      </c>
      <c r="CA47" s="148">
        <f t="shared" si="39"/>
        <v>0.70137988019297326</v>
      </c>
      <c r="CB47" s="148">
        <f t="shared" si="40"/>
        <v>0.68095133999317792</v>
      </c>
      <c r="CC47" s="148">
        <f t="shared" si="41"/>
        <v>0.66111780581861923</v>
      </c>
      <c r="CD47" s="148">
        <f t="shared" si="42"/>
        <v>0.64186194739671765</v>
      </c>
      <c r="CE47" s="148">
        <f t="shared" si="43"/>
        <v>0.62316693922011435</v>
      </c>
      <c r="CF47" s="148">
        <f t="shared" si="44"/>
        <v>0.60501644584477121</v>
      </c>
      <c r="CG47" s="148">
        <f t="shared" si="45"/>
        <v>0.5873946076162827</v>
      </c>
      <c r="CH47" s="148">
        <f t="shared" si="46"/>
        <v>0.57028602681192497</v>
      </c>
      <c r="CI47" s="148">
        <f t="shared" si="47"/>
        <v>0.55367575418633497</v>
      </c>
      <c r="CJ47" s="148">
        <f t="shared" si="48"/>
        <v>0.5375492759090631</v>
      </c>
      <c r="CK47" s="148">
        <f t="shared" si="49"/>
        <v>0.52189250088258554</v>
      </c>
      <c r="CL47" s="148">
        <f t="shared" si="50"/>
        <v>0.50669174842969467</v>
      </c>
      <c r="CM47" s="148">
        <f t="shared" si="51"/>
        <v>0.49193373633950943</v>
      </c>
      <c r="CN47" s="148">
        <f t="shared" si="52"/>
        <v>0.47760556926165965</v>
      </c>
      <c r="CO47" s="148">
        <f t="shared" si="53"/>
        <v>0.46369472743850448</v>
      </c>
      <c r="CP47" s="148">
        <f t="shared" si="54"/>
        <v>0.45018905576553836</v>
      </c>
      <c r="CQ47" s="148">
        <f t="shared" si="55"/>
        <v>0.4370767531704256</v>
      </c>
      <c r="CR47" s="148">
        <f t="shared" si="56"/>
        <v>0.42434636230138412</v>
      </c>
      <c r="CS47" s="148">
        <f t="shared" si="57"/>
        <v>0.41198675951590691</v>
      </c>
      <c r="CT47" s="58">
        <f t="shared" si="58"/>
        <v>0</v>
      </c>
      <c r="CU47" s="58" t="e">
        <f t="shared" si="59"/>
        <v>#DIV/0!</v>
      </c>
      <c r="CV47" s="58" t="e">
        <f t="shared" si="60"/>
        <v>#DIV/0!</v>
      </c>
      <c r="CW47" s="58" t="e">
        <f t="shared" si="61"/>
        <v>#DIV/0!</v>
      </c>
      <c r="CX47" s="58" t="e">
        <f t="shared" si="62"/>
        <v>#DIV/0!</v>
      </c>
      <c r="CY47" s="58" t="e">
        <f t="shared" si="63"/>
        <v>#DIV/0!</v>
      </c>
      <c r="CZ47" s="58" t="e">
        <f t="shared" si="64"/>
        <v>#DIV/0!</v>
      </c>
      <c r="DA47" s="58" t="e">
        <f t="shared" si="65"/>
        <v>#DIV/0!</v>
      </c>
      <c r="DB47" s="58" t="e">
        <f t="shared" si="66"/>
        <v>#DIV/0!</v>
      </c>
      <c r="DC47" s="58" t="e">
        <f t="shared" si="67"/>
        <v>#DIV/0!</v>
      </c>
      <c r="DD47" s="58" t="e">
        <f t="shared" si="68"/>
        <v>#DIV/0!</v>
      </c>
      <c r="DE47" s="58" t="e">
        <f t="shared" si="69"/>
        <v>#DIV/0!</v>
      </c>
      <c r="DF47" s="58" t="e">
        <f t="shared" si="70"/>
        <v>#DIV/0!</v>
      </c>
      <c r="DG47" s="58" t="e">
        <f t="shared" si="71"/>
        <v>#DIV/0!</v>
      </c>
      <c r="DH47" s="58" t="e">
        <f t="shared" si="72"/>
        <v>#DIV/0!</v>
      </c>
      <c r="DI47" s="58" t="e">
        <f t="shared" si="73"/>
        <v>#DIV/0!</v>
      </c>
      <c r="DJ47" s="58" t="e">
        <f t="shared" si="74"/>
        <v>#DIV/0!</v>
      </c>
      <c r="DK47" s="58" t="e">
        <f t="shared" si="75"/>
        <v>#DIV/0!</v>
      </c>
      <c r="DL47" s="58" t="e">
        <f t="shared" si="76"/>
        <v>#DIV/0!</v>
      </c>
      <c r="DM47" s="58" t="e">
        <f t="shared" si="77"/>
        <v>#DIV/0!</v>
      </c>
      <c r="DN47" s="58" t="e">
        <f t="shared" si="78"/>
        <v>#DIV/0!</v>
      </c>
      <c r="DO47" s="58" t="e">
        <f t="shared" si="79"/>
        <v>#DIV/0!</v>
      </c>
      <c r="DP47" s="58" t="e">
        <f t="shared" si="80"/>
        <v>#DIV/0!</v>
      </c>
      <c r="DQ47" s="58" t="e">
        <f t="shared" si="81"/>
        <v>#DIV/0!</v>
      </c>
      <c r="DR47" s="58" t="e">
        <f t="shared" si="82"/>
        <v>#DIV/0!</v>
      </c>
      <c r="DS47" s="58" t="e">
        <f t="shared" si="83"/>
        <v>#DIV/0!</v>
      </c>
      <c r="DT47" s="58" t="e">
        <f t="shared" si="84"/>
        <v>#DIV/0!</v>
      </c>
      <c r="DU47" s="58" t="e">
        <f t="shared" si="85"/>
        <v>#DIV/0!</v>
      </c>
      <c r="DV47" s="58" t="e">
        <f t="shared" si="86"/>
        <v>#DIV/0!</v>
      </c>
      <c r="DW47" s="58" t="e">
        <f t="shared" si="87"/>
        <v>#DIV/0!</v>
      </c>
      <c r="DX47" s="58" t="e">
        <f t="shared" si="88"/>
        <v>#DIV/0!</v>
      </c>
      <c r="DY47" s="58">
        <f t="shared" si="89"/>
        <v>0</v>
      </c>
      <c r="DZ47" s="58" t="e">
        <f t="shared" si="118"/>
        <v>#DIV/0!</v>
      </c>
      <c r="EA47" s="58" t="e">
        <f t="shared" si="119"/>
        <v>#DIV/0!</v>
      </c>
      <c r="EB47" s="58" t="e">
        <f t="shared" si="90"/>
        <v>#DIV/0!</v>
      </c>
      <c r="EC47" s="58" t="e">
        <f t="shared" si="91"/>
        <v>#DIV/0!</v>
      </c>
      <c r="ED47" s="58" t="e">
        <f t="shared" si="92"/>
        <v>#DIV/0!</v>
      </c>
      <c r="EE47" s="58" t="e">
        <f t="shared" si="93"/>
        <v>#DIV/0!</v>
      </c>
      <c r="EF47" s="58" t="e">
        <f t="shared" si="94"/>
        <v>#DIV/0!</v>
      </c>
      <c r="EG47" s="58" t="e">
        <f t="shared" si="95"/>
        <v>#DIV/0!</v>
      </c>
      <c r="EH47" s="58" t="e">
        <f t="shared" si="96"/>
        <v>#DIV/0!</v>
      </c>
      <c r="EI47" s="58" t="e">
        <f t="shared" si="97"/>
        <v>#DIV/0!</v>
      </c>
      <c r="EJ47" s="58" t="e">
        <f t="shared" si="98"/>
        <v>#DIV/0!</v>
      </c>
      <c r="EK47" s="58" t="e">
        <f t="shared" si="99"/>
        <v>#DIV/0!</v>
      </c>
      <c r="EL47" s="58" t="e">
        <f t="shared" si="100"/>
        <v>#DIV/0!</v>
      </c>
      <c r="EM47" s="58" t="e">
        <f t="shared" si="101"/>
        <v>#DIV/0!</v>
      </c>
      <c r="EN47" s="58" t="e">
        <f t="shared" si="102"/>
        <v>#DIV/0!</v>
      </c>
      <c r="EO47" s="58" t="e">
        <f t="shared" si="103"/>
        <v>#DIV/0!</v>
      </c>
      <c r="EP47" s="58" t="e">
        <f t="shared" si="104"/>
        <v>#DIV/0!</v>
      </c>
      <c r="EQ47" s="58" t="e">
        <f t="shared" si="105"/>
        <v>#DIV/0!</v>
      </c>
      <c r="ER47" s="58" t="e">
        <f t="shared" si="106"/>
        <v>#DIV/0!</v>
      </c>
      <c r="ES47" s="58" t="e">
        <f t="shared" si="107"/>
        <v>#DIV/0!</v>
      </c>
      <c r="ET47" s="58" t="e">
        <f t="shared" si="108"/>
        <v>#DIV/0!</v>
      </c>
      <c r="EU47" s="58" t="e">
        <f t="shared" si="109"/>
        <v>#DIV/0!</v>
      </c>
      <c r="EV47" s="58" t="e">
        <f t="shared" si="110"/>
        <v>#DIV/0!</v>
      </c>
      <c r="EW47" s="58" t="e">
        <f t="shared" si="111"/>
        <v>#DIV/0!</v>
      </c>
      <c r="EX47" s="58" t="e">
        <f t="shared" si="112"/>
        <v>#DIV/0!</v>
      </c>
      <c r="EY47" s="58" t="e">
        <f t="shared" si="113"/>
        <v>#DIV/0!</v>
      </c>
      <c r="EZ47" s="58" t="e">
        <f t="shared" si="114"/>
        <v>#DIV/0!</v>
      </c>
      <c r="FA47" s="58" t="e">
        <f t="shared" si="115"/>
        <v>#DIV/0!</v>
      </c>
      <c r="FB47" s="58" t="e">
        <f t="shared" si="116"/>
        <v>#DIV/0!</v>
      </c>
      <c r="FC47" s="149" t="e">
        <f t="shared" si="117"/>
        <v>#DIV/0!</v>
      </c>
    </row>
    <row r="48" spans="1:159" x14ac:dyDescent="0.25">
      <c r="A48" s="90">
        <v>48</v>
      </c>
      <c r="B48" s="150"/>
      <c r="C48" s="151"/>
      <c r="D48" s="151"/>
      <c r="E48" s="151"/>
      <c r="F48" s="151"/>
      <c r="G48" s="151"/>
      <c r="H48" s="151"/>
      <c r="I48" s="151"/>
      <c r="J48" s="151"/>
      <c r="K48" s="152"/>
      <c r="L48" s="127" t="e">
        <f t="shared" si="6"/>
        <v>#DIV/0!</v>
      </c>
      <c r="M48" s="127" t="e">
        <f t="shared" si="7"/>
        <v>#DIV/0!</v>
      </c>
      <c r="N48" s="127">
        <f t="shared" si="8"/>
        <v>0</v>
      </c>
      <c r="O48" s="127" t="e">
        <f t="shared" si="9"/>
        <v>#DIV/0!</v>
      </c>
      <c r="P48" s="66" t="e">
        <f t="shared" si="10"/>
        <v>#DIV/0!</v>
      </c>
      <c r="Q48" s="40"/>
      <c r="R48" s="105" t="e">
        <f t="shared" si="11"/>
        <v>#DIV/0!</v>
      </c>
      <c r="S48" s="142">
        <f t="shared" si="12"/>
        <v>0</v>
      </c>
      <c r="T48" s="142" t="e">
        <f t="shared" si="13"/>
        <v>#DIV/0!</v>
      </c>
      <c r="U48" s="143">
        <v>1.31E-6</v>
      </c>
      <c r="V48" s="143" t="e">
        <f t="shared" si="14"/>
        <v>#DIV/0!</v>
      </c>
      <c r="W48" s="144">
        <v>0.4</v>
      </c>
      <c r="X48" s="143" t="e">
        <f t="shared" si="15"/>
        <v>#DIV/0!</v>
      </c>
      <c r="Y48" s="145">
        <v>2.5000000000000001E-2</v>
      </c>
      <c r="Z48" s="145" t="e">
        <f t="shared" si="16"/>
        <v>#DIV/0!</v>
      </c>
      <c r="AA48" s="145" t="e">
        <f t="shared" si="17"/>
        <v>#DIV/0!</v>
      </c>
      <c r="AB48" s="145" t="e">
        <f t="shared" si="18"/>
        <v>#DIV/0!</v>
      </c>
      <c r="AC48" s="145" t="e">
        <f t="shared" si="19"/>
        <v>#DIV/0!</v>
      </c>
      <c r="AD48" s="145" t="e">
        <f t="shared" si="20"/>
        <v>#DIV/0!</v>
      </c>
      <c r="AE48" s="146" t="e">
        <f t="shared" si="21"/>
        <v>#DIV/0!</v>
      </c>
      <c r="AF48" s="144" t="e">
        <f t="shared" si="22"/>
        <v>#DIV/0!</v>
      </c>
      <c r="AG48" s="144" t="e">
        <f t="shared" si="23"/>
        <v>#DIV/0!</v>
      </c>
      <c r="AI48" s="101">
        <v>0</v>
      </c>
      <c r="AJ48" s="101">
        <v>1</v>
      </c>
      <c r="AK48" s="101">
        <v>2</v>
      </c>
      <c r="AL48" s="101">
        <v>3</v>
      </c>
      <c r="AM48" s="101">
        <v>4</v>
      </c>
      <c r="AN48" s="101">
        <v>5</v>
      </c>
      <c r="AO48" s="101">
        <v>6</v>
      </c>
      <c r="AP48" s="101">
        <v>7</v>
      </c>
      <c r="AQ48" s="101">
        <v>8</v>
      </c>
      <c r="AR48" s="101">
        <v>9</v>
      </c>
      <c r="AS48" s="101">
        <v>10</v>
      </c>
      <c r="AT48" s="101">
        <v>11</v>
      </c>
      <c r="AU48" s="101">
        <v>12</v>
      </c>
      <c r="AV48" s="101">
        <v>13</v>
      </c>
      <c r="AW48" s="101">
        <v>14</v>
      </c>
      <c r="AX48" s="101">
        <v>15</v>
      </c>
      <c r="AY48" s="101">
        <v>16</v>
      </c>
      <c r="AZ48" s="101">
        <v>17</v>
      </c>
      <c r="BA48" s="101">
        <v>18</v>
      </c>
      <c r="BB48" s="101">
        <v>19</v>
      </c>
      <c r="BC48" s="101">
        <v>20</v>
      </c>
      <c r="BD48" s="101">
        <v>21</v>
      </c>
      <c r="BE48" s="101">
        <v>22</v>
      </c>
      <c r="BF48" s="101">
        <v>23</v>
      </c>
      <c r="BG48" s="101">
        <v>24</v>
      </c>
      <c r="BH48" s="101">
        <v>25</v>
      </c>
      <c r="BI48" s="101">
        <v>26</v>
      </c>
      <c r="BJ48" s="101">
        <v>27</v>
      </c>
      <c r="BK48" s="101">
        <v>28</v>
      </c>
      <c r="BL48" s="101">
        <v>29</v>
      </c>
      <c r="BM48" s="101">
        <v>30</v>
      </c>
      <c r="BN48" s="147">
        <v>0.03</v>
      </c>
      <c r="BO48" s="148">
        <f t="shared" si="27"/>
        <v>1</v>
      </c>
      <c r="BP48" s="148">
        <f t="shared" si="28"/>
        <v>0.970873786407767</v>
      </c>
      <c r="BQ48" s="148">
        <f t="shared" si="29"/>
        <v>0.94259590913375435</v>
      </c>
      <c r="BR48" s="148">
        <f t="shared" si="30"/>
        <v>0.91514165935315961</v>
      </c>
      <c r="BS48" s="148">
        <f t="shared" si="31"/>
        <v>0.888487047915689</v>
      </c>
      <c r="BT48" s="148">
        <f t="shared" si="32"/>
        <v>0.86260878438416411</v>
      </c>
      <c r="BU48" s="148">
        <f t="shared" si="33"/>
        <v>0.83748425668365445</v>
      </c>
      <c r="BV48" s="148">
        <f t="shared" si="34"/>
        <v>0.81309151134335378</v>
      </c>
      <c r="BW48" s="148">
        <f t="shared" si="35"/>
        <v>0.78940923431393573</v>
      </c>
      <c r="BX48" s="148">
        <f t="shared" si="36"/>
        <v>0.76641673234362695</v>
      </c>
      <c r="BY48" s="148">
        <f t="shared" si="37"/>
        <v>0.74409391489672516</v>
      </c>
      <c r="BZ48" s="148">
        <f t="shared" si="38"/>
        <v>0.72242127659876232</v>
      </c>
      <c r="CA48" s="148">
        <f t="shared" si="39"/>
        <v>0.70137988019297326</v>
      </c>
      <c r="CB48" s="148">
        <f t="shared" si="40"/>
        <v>0.68095133999317792</v>
      </c>
      <c r="CC48" s="148">
        <f t="shared" si="41"/>
        <v>0.66111780581861923</v>
      </c>
      <c r="CD48" s="148">
        <f t="shared" si="42"/>
        <v>0.64186194739671765</v>
      </c>
      <c r="CE48" s="148">
        <f t="shared" si="43"/>
        <v>0.62316693922011435</v>
      </c>
      <c r="CF48" s="148">
        <f t="shared" si="44"/>
        <v>0.60501644584477121</v>
      </c>
      <c r="CG48" s="148">
        <f t="shared" si="45"/>
        <v>0.5873946076162827</v>
      </c>
      <c r="CH48" s="148">
        <f t="shared" si="46"/>
        <v>0.57028602681192497</v>
      </c>
      <c r="CI48" s="148">
        <f t="shared" si="47"/>
        <v>0.55367575418633497</v>
      </c>
      <c r="CJ48" s="148">
        <f t="shared" si="48"/>
        <v>0.5375492759090631</v>
      </c>
      <c r="CK48" s="148">
        <f t="shared" si="49"/>
        <v>0.52189250088258554</v>
      </c>
      <c r="CL48" s="148">
        <f t="shared" si="50"/>
        <v>0.50669174842969467</v>
      </c>
      <c r="CM48" s="148">
        <f t="shared" si="51"/>
        <v>0.49193373633950943</v>
      </c>
      <c r="CN48" s="148">
        <f t="shared" si="52"/>
        <v>0.47760556926165965</v>
      </c>
      <c r="CO48" s="148">
        <f t="shared" si="53"/>
        <v>0.46369472743850448</v>
      </c>
      <c r="CP48" s="148">
        <f t="shared" si="54"/>
        <v>0.45018905576553836</v>
      </c>
      <c r="CQ48" s="148">
        <f t="shared" si="55"/>
        <v>0.4370767531704256</v>
      </c>
      <c r="CR48" s="148">
        <f t="shared" si="56"/>
        <v>0.42434636230138412</v>
      </c>
      <c r="CS48" s="148">
        <f t="shared" si="57"/>
        <v>0.41198675951590691</v>
      </c>
      <c r="CT48" s="58">
        <f t="shared" si="58"/>
        <v>0</v>
      </c>
      <c r="CU48" s="58" t="e">
        <f t="shared" si="59"/>
        <v>#DIV/0!</v>
      </c>
      <c r="CV48" s="58" t="e">
        <f t="shared" si="60"/>
        <v>#DIV/0!</v>
      </c>
      <c r="CW48" s="58" t="e">
        <f t="shared" si="61"/>
        <v>#DIV/0!</v>
      </c>
      <c r="CX48" s="58" t="e">
        <f t="shared" si="62"/>
        <v>#DIV/0!</v>
      </c>
      <c r="CY48" s="58" t="e">
        <f t="shared" si="63"/>
        <v>#DIV/0!</v>
      </c>
      <c r="CZ48" s="58" t="e">
        <f t="shared" si="64"/>
        <v>#DIV/0!</v>
      </c>
      <c r="DA48" s="58" t="e">
        <f t="shared" si="65"/>
        <v>#DIV/0!</v>
      </c>
      <c r="DB48" s="58" t="e">
        <f t="shared" si="66"/>
        <v>#DIV/0!</v>
      </c>
      <c r="DC48" s="58" t="e">
        <f t="shared" si="67"/>
        <v>#DIV/0!</v>
      </c>
      <c r="DD48" s="58" t="e">
        <f t="shared" si="68"/>
        <v>#DIV/0!</v>
      </c>
      <c r="DE48" s="58" t="e">
        <f t="shared" si="69"/>
        <v>#DIV/0!</v>
      </c>
      <c r="DF48" s="58" t="e">
        <f t="shared" si="70"/>
        <v>#DIV/0!</v>
      </c>
      <c r="DG48" s="58" t="e">
        <f t="shared" si="71"/>
        <v>#DIV/0!</v>
      </c>
      <c r="DH48" s="58" t="e">
        <f t="shared" si="72"/>
        <v>#DIV/0!</v>
      </c>
      <c r="DI48" s="58" t="e">
        <f t="shared" si="73"/>
        <v>#DIV/0!</v>
      </c>
      <c r="DJ48" s="58" t="e">
        <f t="shared" si="74"/>
        <v>#DIV/0!</v>
      </c>
      <c r="DK48" s="58" t="e">
        <f t="shared" si="75"/>
        <v>#DIV/0!</v>
      </c>
      <c r="DL48" s="58" t="e">
        <f t="shared" si="76"/>
        <v>#DIV/0!</v>
      </c>
      <c r="DM48" s="58" t="e">
        <f t="shared" si="77"/>
        <v>#DIV/0!</v>
      </c>
      <c r="DN48" s="58" t="e">
        <f t="shared" si="78"/>
        <v>#DIV/0!</v>
      </c>
      <c r="DO48" s="58" t="e">
        <f t="shared" si="79"/>
        <v>#DIV/0!</v>
      </c>
      <c r="DP48" s="58" t="e">
        <f t="shared" si="80"/>
        <v>#DIV/0!</v>
      </c>
      <c r="DQ48" s="58" t="e">
        <f t="shared" si="81"/>
        <v>#DIV/0!</v>
      </c>
      <c r="DR48" s="58" t="e">
        <f t="shared" si="82"/>
        <v>#DIV/0!</v>
      </c>
      <c r="DS48" s="58" t="e">
        <f t="shared" si="83"/>
        <v>#DIV/0!</v>
      </c>
      <c r="DT48" s="58" t="e">
        <f t="shared" si="84"/>
        <v>#DIV/0!</v>
      </c>
      <c r="DU48" s="58" t="e">
        <f t="shared" si="85"/>
        <v>#DIV/0!</v>
      </c>
      <c r="DV48" s="58" t="e">
        <f t="shared" si="86"/>
        <v>#DIV/0!</v>
      </c>
      <c r="DW48" s="58" t="e">
        <f t="shared" si="87"/>
        <v>#DIV/0!</v>
      </c>
      <c r="DX48" s="58" t="e">
        <f t="shared" si="88"/>
        <v>#DIV/0!</v>
      </c>
      <c r="DY48" s="58">
        <f t="shared" si="89"/>
        <v>0</v>
      </c>
      <c r="DZ48" s="58" t="e">
        <f t="shared" si="118"/>
        <v>#DIV/0!</v>
      </c>
      <c r="EA48" s="58" t="e">
        <f t="shared" si="119"/>
        <v>#DIV/0!</v>
      </c>
      <c r="EB48" s="58" t="e">
        <f t="shared" si="90"/>
        <v>#DIV/0!</v>
      </c>
      <c r="EC48" s="58" t="e">
        <f t="shared" si="91"/>
        <v>#DIV/0!</v>
      </c>
      <c r="ED48" s="58" t="e">
        <f t="shared" si="92"/>
        <v>#DIV/0!</v>
      </c>
      <c r="EE48" s="58" t="e">
        <f t="shared" si="93"/>
        <v>#DIV/0!</v>
      </c>
      <c r="EF48" s="58" t="e">
        <f t="shared" si="94"/>
        <v>#DIV/0!</v>
      </c>
      <c r="EG48" s="58" t="e">
        <f t="shared" si="95"/>
        <v>#DIV/0!</v>
      </c>
      <c r="EH48" s="58" t="e">
        <f t="shared" si="96"/>
        <v>#DIV/0!</v>
      </c>
      <c r="EI48" s="58" t="e">
        <f t="shared" si="97"/>
        <v>#DIV/0!</v>
      </c>
      <c r="EJ48" s="58" t="e">
        <f t="shared" si="98"/>
        <v>#DIV/0!</v>
      </c>
      <c r="EK48" s="58" t="e">
        <f t="shared" si="99"/>
        <v>#DIV/0!</v>
      </c>
      <c r="EL48" s="58" t="e">
        <f t="shared" si="100"/>
        <v>#DIV/0!</v>
      </c>
      <c r="EM48" s="58" t="e">
        <f t="shared" si="101"/>
        <v>#DIV/0!</v>
      </c>
      <c r="EN48" s="58" t="e">
        <f t="shared" si="102"/>
        <v>#DIV/0!</v>
      </c>
      <c r="EO48" s="58" t="e">
        <f t="shared" si="103"/>
        <v>#DIV/0!</v>
      </c>
      <c r="EP48" s="58" t="e">
        <f t="shared" si="104"/>
        <v>#DIV/0!</v>
      </c>
      <c r="EQ48" s="58" t="e">
        <f t="shared" si="105"/>
        <v>#DIV/0!</v>
      </c>
      <c r="ER48" s="58" t="e">
        <f t="shared" si="106"/>
        <v>#DIV/0!</v>
      </c>
      <c r="ES48" s="58" t="e">
        <f t="shared" si="107"/>
        <v>#DIV/0!</v>
      </c>
      <c r="ET48" s="58" t="e">
        <f t="shared" si="108"/>
        <v>#DIV/0!</v>
      </c>
      <c r="EU48" s="58" t="e">
        <f t="shared" si="109"/>
        <v>#DIV/0!</v>
      </c>
      <c r="EV48" s="58" t="e">
        <f t="shared" si="110"/>
        <v>#DIV/0!</v>
      </c>
      <c r="EW48" s="58" t="e">
        <f t="shared" si="111"/>
        <v>#DIV/0!</v>
      </c>
      <c r="EX48" s="58" t="e">
        <f t="shared" si="112"/>
        <v>#DIV/0!</v>
      </c>
      <c r="EY48" s="58" t="e">
        <f t="shared" si="113"/>
        <v>#DIV/0!</v>
      </c>
      <c r="EZ48" s="58" t="e">
        <f t="shared" si="114"/>
        <v>#DIV/0!</v>
      </c>
      <c r="FA48" s="58" t="e">
        <f t="shared" si="115"/>
        <v>#DIV/0!</v>
      </c>
      <c r="FB48" s="58" t="e">
        <f t="shared" si="116"/>
        <v>#DIV/0!</v>
      </c>
      <c r="FC48" s="149" t="e">
        <f t="shared" si="117"/>
        <v>#DIV/0!</v>
      </c>
    </row>
    <row r="49" spans="1:159" x14ac:dyDescent="0.25">
      <c r="A49" s="90">
        <v>49</v>
      </c>
      <c r="B49" s="150"/>
      <c r="C49" s="151"/>
      <c r="D49" s="151"/>
      <c r="E49" s="151"/>
      <c r="F49" s="151"/>
      <c r="G49" s="151"/>
      <c r="H49" s="151"/>
      <c r="I49" s="151"/>
      <c r="J49" s="151"/>
      <c r="K49" s="152"/>
      <c r="L49" s="127" t="e">
        <f t="shared" si="6"/>
        <v>#DIV/0!</v>
      </c>
      <c r="M49" s="127" t="e">
        <f t="shared" si="7"/>
        <v>#DIV/0!</v>
      </c>
      <c r="N49" s="127">
        <f t="shared" si="8"/>
        <v>0</v>
      </c>
      <c r="O49" s="127" t="e">
        <f t="shared" si="9"/>
        <v>#DIV/0!</v>
      </c>
      <c r="P49" s="66" t="e">
        <f t="shared" si="10"/>
        <v>#DIV/0!</v>
      </c>
      <c r="Q49" s="40"/>
      <c r="R49" s="105" t="e">
        <f t="shared" si="11"/>
        <v>#DIV/0!</v>
      </c>
      <c r="S49" s="142">
        <f t="shared" si="12"/>
        <v>0</v>
      </c>
      <c r="T49" s="142" t="e">
        <f t="shared" si="13"/>
        <v>#DIV/0!</v>
      </c>
      <c r="U49" s="143">
        <v>1.31E-6</v>
      </c>
      <c r="V49" s="143" t="e">
        <f t="shared" si="14"/>
        <v>#DIV/0!</v>
      </c>
      <c r="W49" s="144">
        <v>0.4</v>
      </c>
      <c r="X49" s="143" t="e">
        <f t="shared" si="15"/>
        <v>#DIV/0!</v>
      </c>
      <c r="Y49" s="145">
        <v>2.5000000000000001E-2</v>
      </c>
      <c r="Z49" s="145" t="e">
        <f t="shared" si="16"/>
        <v>#DIV/0!</v>
      </c>
      <c r="AA49" s="145" t="e">
        <f t="shared" si="17"/>
        <v>#DIV/0!</v>
      </c>
      <c r="AB49" s="145" t="e">
        <f t="shared" si="18"/>
        <v>#DIV/0!</v>
      </c>
      <c r="AC49" s="145" t="e">
        <f t="shared" si="19"/>
        <v>#DIV/0!</v>
      </c>
      <c r="AD49" s="145" t="e">
        <f t="shared" si="20"/>
        <v>#DIV/0!</v>
      </c>
      <c r="AE49" s="146" t="e">
        <f t="shared" si="21"/>
        <v>#DIV/0!</v>
      </c>
      <c r="AF49" s="144" t="e">
        <f t="shared" si="22"/>
        <v>#DIV/0!</v>
      </c>
      <c r="AG49" s="144" t="e">
        <f t="shared" si="23"/>
        <v>#DIV/0!</v>
      </c>
      <c r="AI49" s="101">
        <v>0</v>
      </c>
      <c r="AJ49" s="101">
        <v>1</v>
      </c>
      <c r="AK49" s="101">
        <v>2</v>
      </c>
      <c r="AL49" s="101">
        <v>3</v>
      </c>
      <c r="AM49" s="101">
        <v>4</v>
      </c>
      <c r="AN49" s="101">
        <v>5</v>
      </c>
      <c r="AO49" s="101">
        <v>6</v>
      </c>
      <c r="AP49" s="101">
        <v>7</v>
      </c>
      <c r="AQ49" s="101">
        <v>8</v>
      </c>
      <c r="AR49" s="101">
        <v>9</v>
      </c>
      <c r="AS49" s="101">
        <v>10</v>
      </c>
      <c r="AT49" s="101">
        <v>11</v>
      </c>
      <c r="AU49" s="101">
        <v>12</v>
      </c>
      <c r="AV49" s="101">
        <v>13</v>
      </c>
      <c r="AW49" s="101">
        <v>14</v>
      </c>
      <c r="AX49" s="101">
        <v>15</v>
      </c>
      <c r="AY49" s="101">
        <v>16</v>
      </c>
      <c r="AZ49" s="101">
        <v>17</v>
      </c>
      <c r="BA49" s="101">
        <v>18</v>
      </c>
      <c r="BB49" s="101">
        <v>19</v>
      </c>
      <c r="BC49" s="101">
        <v>20</v>
      </c>
      <c r="BD49" s="101">
        <v>21</v>
      </c>
      <c r="BE49" s="101">
        <v>22</v>
      </c>
      <c r="BF49" s="101">
        <v>23</v>
      </c>
      <c r="BG49" s="101">
        <v>24</v>
      </c>
      <c r="BH49" s="101">
        <v>25</v>
      </c>
      <c r="BI49" s="101">
        <v>26</v>
      </c>
      <c r="BJ49" s="101">
        <v>27</v>
      </c>
      <c r="BK49" s="101">
        <v>28</v>
      </c>
      <c r="BL49" s="101">
        <v>29</v>
      </c>
      <c r="BM49" s="101">
        <v>30</v>
      </c>
      <c r="BN49" s="147">
        <v>0.03</v>
      </c>
      <c r="BO49" s="148">
        <f t="shared" si="27"/>
        <v>1</v>
      </c>
      <c r="BP49" s="148">
        <f t="shared" si="28"/>
        <v>0.970873786407767</v>
      </c>
      <c r="BQ49" s="148">
        <f t="shared" si="29"/>
        <v>0.94259590913375435</v>
      </c>
      <c r="BR49" s="148">
        <f t="shared" si="30"/>
        <v>0.91514165935315961</v>
      </c>
      <c r="BS49" s="148">
        <f t="shared" si="31"/>
        <v>0.888487047915689</v>
      </c>
      <c r="BT49" s="148">
        <f t="shared" si="32"/>
        <v>0.86260878438416411</v>
      </c>
      <c r="BU49" s="148">
        <f t="shared" si="33"/>
        <v>0.83748425668365445</v>
      </c>
      <c r="BV49" s="148">
        <f t="shared" si="34"/>
        <v>0.81309151134335378</v>
      </c>
      <c r="BW49" s="148">
        <f t="shared" si="35"/>
        <v>0.78940923431393573</v>
      </c>
      <c r="BX49" s="148">
        <f t="shared" si="36"/>
        <v>0.76641673234362695</v>
      </c>
      <c r="BY49" s="148">
        <f t="shared" si="37"/>
        <v>0.74409391489672516</v>
      </c>
      <c r="BZ49" s="148">
        <f t="shared" si="38"/>
        <v>0.72242127659876232</v>
      </c>
      <c r="CA49" s="148">
        <f t="shared" si="39"/>
        <v>0.70137988019297326</v>
      </c>
      <c r="CB49" s="148">
        <f t="shared" si="40"/>
        <v>0.68095133999317792</v>
      </c>
      <c r="CC49" s="148">
        <f t="shared" si="41"/>
        <v>0.66111780581861923</v>
      </c>
      <c r="CD49" s="148">
        <f t="shared" si="42"/>
        <v>0.64186194739671765</v>
      </c>
      <c r="CE49" s="148">
        <f t="shared" si="43"/>
        <v>0.62316693922011435</v>
      </c>
      <c r="CF49" s="148">
        <f t="shared" si="44"/>
        <v>0.60501644584477121</v>
      </c>
      <c r="CG49" s="148">
        <f t="shared" si="45"/>
        <v>0.5873946076162827</v>
      </c>
      <c r="CH49" s="148">
        <f t="shared" si="46"/>
        <v>0.57028602681192497</v>
      </c>
      <c r="CI49" s="148">
        <f t="shared" si="47"/>
        <v>0.55367575418633497</v>
      </c>
      <c r="CJ49" s="148">
        <f t="shared" si="48"/>
        <v>0.5375492759090631</v>
      </c>
      <c r="CK49" s="148">
        <f t="shared" si="49"/>
        <v>0.52189250088258554</v>
      </c>
      <c r="CL49" s="148">
        <f t="shared" si="50"/>
        <v>0.50669174842969467</v>
      </c>
      <c r="CM49" s="148">
        <f t="shared" si="51"/>
        <v>0.49193373633950943</v>
      </c>
      <c r="CN49" s="148">
        <f t="shared" si="52"/>
        <v>0.47760556926165965</v>
      </c>
      <c r="CO49" s="148">
        <f t="shared" si="53"/>
        <v>0.46369472743850448</v>
      </c>
      <c r="CP49" s="148">
        <f t="shared" si="54"/>
        <v>0.45018905576553836</v>
      </c>
      <c r="CQ49" s="148">
        <f t="shared" si="55"/>
        <v>0.4370767531704256</v>
      </c>
      <c r="CR49" s="148">
        <f t="shared" si="56"/>
        <v>0.42434636230138412</v>
      </c>
      <c r="CS49" s="148">
        <f t="shared" si="57"/>
        <v>0.41198675951590691</v>
      </c>
      <c r="CT49" s="58">
        <f t="shared" si="58"/>
        <v>0</v>
      </c>
      <c r="CU49" s="58" t="e">
        <f t="shared" si="59"/>
        <v>#DIV/0!</v>
      </c>
      <c r="CV49" s="58" t="e">
        <f t="shared" si="60"/>
        <v>#DIV/0!</v>
      </c>
      <c r="CW49" s="58" t="e">
        <f t="shared" si="61"/>
        <v>#DIV/0!</v>
      </c>
      <c r="CX49" s="58" t="e">
        <f t="shared" si="62"/>
        <v>#DIV/0!</v>
      </c>
      <c r="CY49" s="58" t="e">
        <f t="shared" si="63"/>
        <v>#DIV/0!</v>
      </c>
      <c r="CZ49" s="58" t="e">
        <f t="shared" si="64"/>
        <v>#DIV/0!</v>
      </c>
      <c r="DA49" s="58" t="e">
        <f t="shared" si="65"/>
        <v>#DIV/0!</v>
      </c>
      <c r="DB49" s="58" t="e">
        <f t="shared" si="66"/>
        <v>#DIV/0!</v>
      </c>
      <c r="DC49" s="58" t="e">
        <f t="shared" si="67"/>
        <v>#DIV/0!</v>
      </c>
      <c r="DD49" s="58" t="e">
        <f t="shared" si="68"/>
        <v>#DIV/0!</v>
      </c>
      <c r="DE49" s="58" t="e">
        <f t="shared" si="69"/>
        <v>#DIV/0!</v>
      </c>
      <c r="DF49" s="58" t="e">
        <f t="shared" si="70"/>
        <v>#DIV/0!</v>
      </c>
      <c r="DG49" s="58" t="e">
        <f t="shared" si="71"/>
        <v>#DIV/0!</v>
      </c>
      <c r="DH49" s="58" t="e">
        <f t="shared" si="72"/>
        <v>#DIV/0!</v>
      </c>
      <c r="DI49" s="58" t="e">
        <f t="shared" si="73"/>
        <v>#DIV/0!</v>
      </c>
      <c r="DJ49" s="58" t="e">
        <f t="shared" si="74"/>
        <v>#DIV/0!</v>
      </c>
      <c r="DK49" s="58" t="e">
        <f t="shared" si="75"/>
        <v>#DIV/0!</v>
      </c>
      <c r="DL49" s="58" t="e">
        <f t="shared" si="76"/>
        <v>#DIV/0!</v>
      </c>
      <c r="DM49" s="58" t="e">
        <f t="shared" si="77"/>
        <v>#DIV/0!</v>
      </c>
      <c r="DN49" s="58" t="e">
        <f t="shared" si="78"/>
        <v>#DIV/0!</v>
      </c>
      <c r="DO49" s="58" t="e">
        <f t="shared" si="79"/>
        <v>#DIV/0!</v>
      </c>
      <c r="DP49" s="58" t="e">
        <f t="shared" si="80"/>
        <v>#DIV/0!</v>
      </c>
      <c r="DQ49" s="58" t="e">
        <f t="shared" si="81"/>
        <v>#DIV/0!</v>
      </c>
      <c r="DR49" s="58" t="e">
        <f t="shared" si="82"/>
        <v>#DIV/0!</v>
      </c>
      <c r="DS49" s="58" t="e">
        <f t="shared" si="83"/>
        <v>#DIV/0!</v>
      </c>
      <c r="DT49" s="58" t="e">
        <f t="shared" si="84"/>
        <v>#DIV/0!</v>
      </c>
      <c r="DU49" s="58" t="e">
        <f t="shared" si="85"/>
        <v>#DIV/0!</v>
      </c>
      <c r="DV49" s="58" t="e">
        <f t="shared" si="86"/>
        <v>#DIV/0!</v>
      </c>
      <c r="DW49" s="58" t="e">
        <f t="shared" si="87"/>
        <v>#DIV/0!</v>
      </c>
      <c r="DX49" s="58" t="e">
        <f t="shared" si="88"/>
        <v>#DIV/0!</v>
      </c>
      <c r="DY49" s="58">
        <f t="shared" si="89"/>
        <v>0</v>
      </c>
      <c r="DZ49" s="58" t="e">
        <f t="shared" si="118"/>
        <v>#DIV/0!</v>
      </c>
      <c r="EA49" s="58" t="e">
        <f t="shared" si="119"/>
        <v>#DIV/0!</v>
      </c>
      <c r="EB49" s="58" t="e">
        <f t="shared" si="90"/>
        <v>#DIV/0!</v>
      </c>
      <c r="EC49" s="58" t="e">
        <f t="shared" si="91"/>
        <v>#DIV/0!</v>
      </c>
      <c r="ED49" s="58" t="e">
        <f t="shared" si="92"/>
        <v>#DIV/0!</v>
      </c>
      <c r="EE49" s="58" t="e">
        <f t="shared" si="93"/>
        <v>#DIV/0!</v>
      </c>
      <c r="EF49" s="58" t="e">
        <f t="shared" si="94"/>
        <v>#DIV/0!</v>
      </c>
      <c r="EG49" s="58" t="e">
        <f t="shared" si="95"/>
        <v>#DIV/0!</v>
      </c>
      <c r="EH49" s="58" t="e">
        <f t="shared" si="96"/>
        <v>#DIV/0!</v>
      </c>
      <c r="EI49" s="58" t="e">
        <f t="shared" si="97"/>
        <v>#DIV/0!</v>
      </c>
      <c r="EJ49" s="58" t="e">
        <f t="shared" si="98"/>
        <v>#DIV/0!</v>
      </c>
      <c r="EK49" s="58" t="e">
        <f t="shared" si="99"/>
        <v>#DIV/0!</v>
      </c>
      <c r="EL49" s="58" t="e">
        <f t="shared" si="100"/>
        <v>#DIV/0!</v>
      </c>
      <c r="EM49" s="58" t="e">
        <f t="shared" si="101"/>
        <v>#DIV/0!</v>
      </c>
      <c r="EN49" s="58" t="e">
        <f t="shared" si="102"/>
        <v>#DIV/0!</v>
      </c>
      <c r="EO49" s="58" t="e">
        <f t="shared" si="103"/>
        <v>#DIV/0!</v>
      </c>
      <c r="EP49" s="58" t="e">
        <f t="shared" si="104"/>
        <v>#DIV/0!</v>
      </c>
      <c r="EQ49" s="58" t="e">
        <f t="shared" si="105"/>
        <v>#DIV/0!</v>
      </c>
      <c r="ER49" s="58" t="e">
        <f t="shared" si="106"/>
        <v>#DIV/0!</v>
      </c>
      <c r="ES49" s="58" t="e">
        <f t="shared" si="107"/>
        <v>#DIV/0!</v>
      </c>
      <c r="ET49" s="58" t="e">
        <f t="shared" si="108"/>
        <v>#DIV/0!</v>
      </c>
      <c r="EU49" s="58" t="e">
        <f t="shared" si="109"/>
        <v>#DIV/0!</v>
      </c>
      <c r="EV49" s="58" t="e">
        <f t="shared" si="110"/>
        <v>#DIV/0!</v>
      </c>
      <c r="EW49" s="58" t="e">
        <f t="shared" si="111"/>
        <v>#DIV/0!</v>
      </c>
      <c r="EX49" s="58" t="e">
        <f t="shared" si="112"/>
        <v>#DIV/0!</v>
      </c>
      <c r="EY49" s="58" t="e">
        <f t="shared" si="113"/>
        <v>#DIV/0!</v>
      </c>
      <c r="EZ49" s="58" t="e">
        <f t="shared" si="114"/>
        <v>#DIV/0!</v>
      </c>
      <c r="FA49" s="58" t="e">
        <f t="shared" si="115"/>
        <v>#DIV/0!</v>
      </c>
      <c r="FB49" s="58" t="e">
        <f t="shared" si="116"/>
        <v>#DIV/0!</v>
      </c>
      <c r="FC49" s="149" t="e">
        <f t="shared" si="117"/>
        <v>#DIV/0!</v>
      </c>
    </row>
    <row r="50" spans="1:159" x14ac:dyDescent="0.25">
      <c r="A50" s="90">
        <v>50</v>
      </c>
      <c r="B50" s="150"/>
      <c r="C50" s="151"/>
      <c r="D50" s="151"/>
      <c r="E50" s="151"/>
      <c r="F50" s="151"/>
      <c r="G50" s="151"/>
      <c r="H50" s="151"/>
      <c r="I50" s="151"/>
      <c r="J50" s="151"/>
      <c r="K50" s="152"/>
      <c r="L50" s="127" t="e">
        <f t="shared" si="6"/>
        <v>#DIV/0!</v>
      </c>
      <c r="M50" s="127" t="e">
        <f t="shared" si="7"/>
        <v>#DIV/0!</v>
      </c>
      <c r="N50" s="127">
        <f t="shared" si="8"/>
        <v>0</v>
      </c>
      <c r="O50" s="127" t="e">
        <f t="shared" si="9"/>
        <v>#DIV/0!</v>
      </c>
      <c r="P50" s="66" t="e">
        <f t="shared" si="10"/>
        <v>#DIV/0!</v>
      </c>
      <c r="Q50" s="40"/>
      <c r="R50" s="105" t="e">
        <f t="shared" si="11"/>
        <v>#DIV/0!</v>
      </c>
      <c r="S50" s="142">
        <f t="shared" si="12"/>
        <v>0</v>
      </c>
      <c r="T50" s="142" t="e">
        <f t="shared" si="13"/>
        <v>#DIV/0!</v>
      </c>
      <c r="U50" s="143">
        <v>1.31E-6</v>
      </c>
      <c r="V50" s="143" t="e">
        <f t="shared" si="14"/>
        <v>#DIV/0!</v>
      </c>
      <c r="W50" s="144">
        <v>0.4</v>
      </c>
      <c r="X50" s="143" t="e">
        <f t="shared" si="15"/>
        <v>#DIV/0!</v>
      </c>
      <c r="Y50" s="145">
        <v>2.5000000000000001E-2</v>
      </c>
      <c r="Z50" s="145" t="e">
        <f t="shared" si="16"/>
        <v>#DIV/0!</v>
      </c>
      <c r="AA50" s="145" t="e">
        <f t="shared" si="17"/>
        <v>#DIV/0!</v>
      </c>
      <c r="AB50" s="145" t="e">
        <f t="shared" si="18"/>
        <v>#DIV/0!</v>
      </c>
      <c r="AC50" s="145" t="e">
        <f t="shared" si="19"/>
        <v>#DIV/0!</v>
      </c>
      <c r="AD50" s="145" t="e">
        <f t="shared" si="20"/>
        <v>#DIV/0!</v>
      </c>
      <c r="AE50" s="146" t="e">
        <f t="shared" si="21"/>
        <v>#DIV/0!</v>
      </c>
      <c r="AF50" s="144" t="e">
        <f t="shared" si="22"/>
        <v>#DIV/0!</v>
      </c>
      <c r="AG50" s="144" t="e">
        <f t="shared" si="23"/>
        <v>#DIV/0!</v>
      </c>
      <c r="AI50" s="101">
        <v>0</v>
      </c>
      <c r="AJ50" s="101">
        <v>1</v>
      </c>
      <c r="AK50" s="101">
        <v>2</v>
      </c>
      <c r="AL50" s="101">
        <v>3</v>
      </c>
      <c r="AM50" s="101">
        <v>4</v>
      </c>
      <c r="AN50" s="101">
        <v>5</v>
      </c>
      <c r="AO50" s="101">
        <v>6</v>
      </c>
      <c r="AP50" s="101">
        <v>7</v>
      </c>
      <c r="AQ50" s="101">
        <v>8</v>
      </c>
      <c r="AR50" s="101">
        <v>9</v>
      </c>
      <c r="AS50" s="101">
        <v>10</v>
      </c>
      <c r="AT50" s="101">
        <v>11</v>
      </c>
      <c r="AU50" s="101">
        <v>12</v>
      </c>
      <c r="AV50" s="101">
        <v>13</v>
      </c>
      <c r="AW50" s="101">
        <v>14</v>
      </c>
      <c r="AX50" s="101">
        <v>15</v>
      </c>
      <c r="AY50" s="101">
        <v>16</v>
      </c>
      <c r="AZ50" s="101">
        <v>17</v>
      </c>
      <c r="BA50" s="101">
        <v>18</v>
      </c>
      <c r="BB50" s="101">
        <v>19</v>
      </c>
      <c r="BC50" s="101">
        <v>20</v>
      </c>
      <c r="BD50" s="101">
        <v>21</v>
      </c>
      <c r="BE50" s="101">
        <v>22</v>
      </c>
      <c r="BF50" s="101">
        <v>23</v>
      </c>
      <c r="BG50" s="101">
        <v>24</v>
      </c>
      <c r="BH50" s="101">
        <v>25</v>
      </c>
      <c r="BI50" s="101">
        <v>26</v>
      </c>
      <c r="BJ50" s="101">
        <v>27</v>
      </c>
      <c r="BK50" s="101">
        <v>28</v>
      </c>
      <c r="BL50" s="101">
        <v>29</v>
      </c>
      <c r="BM50" s="101">
        <v>30</v>
      </c>
      <c r="BN50" s="147">
        <v>0.03</v>
      </c>
      <c r="BO50" s="148">
        <f t="shared" si="27"/>
        <v>1</v>
      </c>
      <c r="BP50" s="148">
        <f t="shared" si="28"/>
        <v>0.970873786407767</v>
      </c>
      <c r="BQ50" s="148">
        <f t="shared" si="29"/>
        <v>0.94259590913375435</v>
      </c>
      <c r="BR50" s="148">
        <f t="shared" si="30"/>
        <v>0.91514165935315961</v>
      </c>
      <c r="BS50" s="148">
        <f t="shared" si="31"/>
        <v>0.888487047915689</v>
      </c>
      <c r="BT50" s="148">
        <f t="shared" si="32"/>
        <v>0.86260878438416411</v>
      </c>
      <c r="BU50" s="148">
        <f t="shared" si="33"/>
        <v>0.83748425668365445</v>
      </c>
      <c r="BV50" s="148">
        <f t="shared" si="34"/>
        <v>0.81309151134335378</v>
      </c>
      <c r="BW50" s="148">
        <f t="shared" si="35"/>
        <v>0.78940923431393573</v>
      </c>
      <c r="BX50" s="148">
        <f t="shared" si="36"/>
        <v>0.76641673234362695</v>
      </c>
      <c r="BY50" s="148">
        <f t="shared" si="37"/>
        <v>0.74409391489672516</v>
      </c>
      <c r="BZ50" s="148">
        <f t="shared" si="38"/>
        <v>0.72242127659876232</v>
      </c>
      <c r="CA50" s="148">
        <f t="shared" si="39"/>
        <v>0.70137988019297326</v>
      </c>
      <c r="CB50" s="148">
        <f t="shared" si="40"/>
        <v>0.68095133999317792</v>
      </c>
      <c r="CC50" s="148">
        <f t="shared" si="41"/>
        <v>0.66111780581861923</v>
      </c>
      <c r="CD50" s="148">
        <f t="shared" si="42"/>
        <v>0.64186194739671765</v>
      </c>
      <c r="CE50" s="148">
        <f t="shared" si="43"/>
        <v>0.62316693922011435</v>
      </c>
      <c r="CF50" s="148">
        <f t="shared" si="44"/>
        <v>0.60501644584477121</v>
      </c>
      <c r="CG50" s="148">
        <f t="shared" si="45"/>
        <v>0.5873946076162827</v>
      </c>
      <c r="CH50" s="148">
        <f t="shared" si="46"/>
        <v>0.57028602681192497</v>
      </c>
      <c r="CI50" s="148">
        <f t="shared" si="47"/>
        <v>0.55367575418633497</v>
      </c>
      <c r="CJ50" s="148">
        <f t="shared" si="48"/>
        <v>0.5375492759090631</v>
      </c>
      <c r="CK50" s="148">
        <f t="shared" si="49"/>
        <v>0.52189250088258554</v>
      </c>
      <c r="CL50" s="148">
        <f t="shared" si="50"/>
        <v>0.50669174842969467</v>
      </c>
      <c r="CM50" s="148">
        <f t="shared" si="51"/>
        <v>0.49193373633950943</v>
      </c>
      <c r="CN50" s="148">
        <f t="shared" si="52"/>
        <v>0.47760556926165965</v>
      </c>
      <c r="CO50" s="148">
        <f t="shared" si="53"/>
        <v>0.46369472743850448</v>
      </c>
      <c r="CP50" s="148">
        <f t="shared" si="54"/>
        <v>0.45018905576553836</v>
      </c>
      <c r="CQ50" s="148">
        <f t="shared" si="55"/>
        <v>0.4370767531704256</v>
      </c>
      <c r="CR50" s="148">
        <f t="shared" si="56"/>
        <v>0.42434636230138412</v>
      </c>
      <c r="CS50" s="148">
        <f t="shared" si="57"/>
        <v>0.41198675951590691</v>
      </c>
      <c r="CT50" s="58">
        <f t="shared" si="58"/>
        <v>0</v>
      </c>
      <c r="CU50" s="58" t="e">
        <f t="shared" si="59"/>
        <v>#DIV/0!</v>
      </c>
      <c r="CV50" s="58" t="e">
        <f t="shared" si="60"/>
        <v>#DIV/0!</v>
      </c>
      <c r="CW50" s="58" t="e">
        <f t="shared" si="61"/>
        <v>#DIV/0!</v>
      </c>
      <c r="CX50" s="58" t="e">
        <f t="shared" si="62"/>
        <v>#DIV/0!</v>
      </c>
      <c r="CY50" s="58" t="e">
        <f t="shared" si="63"/>
        <v>#DIV/0!</v>
      </c>
      <c r="CZ50" s="58" t="e">
        <f t="shared" si="64"/>
        <v>#DIV/0!</v>
      </c>
      <c r="DA50" s="58" t="e">
        <f t="shared" si="65"/>
        <v>#DIV/0!</v>
      </c>
      <c r="DB50" s="58" t="e">
        <f t="shared" si="66"/>
        <v>#DIV/0!</v>
      </c>
      <c r="DC50" s="58" t="e">
        <f t="shared" si="67"/>
        <v>#DIV/0!</v>
      </c>
      <c r="DD50" s="58" t="e">
        <f t="shared" si="68"/>
        <v>#DIV/0!</v>
      </c>
      <c r="DE50" s="58" t="e">
        <f t="shared" si="69"/>
        <v>#DIV/0!</v>
      </c>
      <c r="DF50" s="58" t="e">
        <f t="shared" si="70"/>
        <v>#DIV/0!</v>
      </c>
      <c r="DG50" s="58" t="e">
        <f t="shared" si="71"/>
        <v>#DIV/0!</v>
      </c>
      <c r="DH50" s="58" t="e">
        <f t="shared" si="72"/>
        <v>#DIV/0!</v>
      </c>
      <c r="DI50" s="58" t="e">
        <f t="shared" si="73"/>
        <v>#DIV/0!</v>
      </c>
      <c r="DJ50" s="58" t="e">
        <f t="shared" si="74"/>
        <v>#DIV/0!</v>
      </c>
      <c r="DK50" s="58" t="e">
        <f t="shared" si="75"/>
        <v>#DIV/0!</v>
      </c>
      <c r="DL50" s="58" t="e">
        <f t="shared" si="76"/>
        <v>#DIV/0!</v>
      </c>
      <c r="DM50" s="58" t="e">
        <f t="shared" si="77"/>
        <v>#DIV/0!</v>
      </c>
      <c r="DN50" s="58" t="e">
        <f t="shared" si="78"/>
        <v>#DIV/0!</v>
      </c>
      <c r="DO50" s="58" t="e">
        <f t="shared" si="79"/>
        <v>#DIV/0!</v>
      </c>
      <c r="DP50" s="58" t="e">
        <f t="shared" si="80"/>
        <v>#DIV/0!</v>
      </c>
      <c r="DQ50" s="58" t="e">
        <f t="shared" si="81"/>
        <v>#DIV/0!</v>
      </c>
      <c r="DR50" s="58" t="e">
        <f t="shared" si="82"/>
        <v>#DIV/0!</v>
      </c>
      <c r="DS50" s="58" t="e">
        <f t="shared" si="83"/>
        <v>#DIV/0!</v>
      </c>
      <c r="DT50" s="58" t="e">
        <f t="shared" si="84"/>
        <v>#DIV/0!</v>
      </c>
      <c r="DU50" s="58" t="e">
        <f t="shared" si="85"/>
        <v>#DIV/0!</v>
      </c>
      <c r="DV50" s="58" t="e">
        <f t="shared" si="86"/>
        <v>#DIV/0!</v>
      </c>
      <c r="DW50" s="58" t="e">
        <f t="shared" si="87"/>
        <v>#DIV/0!</v>
      </c>
      <c r="DX50" s="58" t="e">
        <f t="shared" si="88"/>
        <v>#DIV/0!</v>
      </c>
      <c r="DY50" s="58">
        <f t="shared" si="89"/>
        <v>0</v>
      </c>
      <c r="DZ50" s="58" t="e">
        <f t="shared" si="118"/>
        <v>#DIV/0!</v>
      </c>
      <c r="EA50" s="58" t="e">
        <f t="shared" si="119"/>
        <v>#DIV/0!</v>
      </c>
      <c r="EB50" s="58" t="e">
        <f t="shared" si="90"/>
        <v>#DIV/0!</v>
      </c>
      <c r="EC50" s="58" t="e">
        <f t="shared" si="91"/>
        <v>#DIV/0!</v>
      </c>
      <c r="ED50" s="58" t="e">
        <f t="shared" si="92"/>
        <v>#DIV/0!</v>
      </c>
      <c r="EE50" s="58" t="e">
        <f t="shared" si="93"/>
        <v>#DIV/0!</v>
      </c>
      <c r="EF50" s="58" t="e">
        <f t="shared" si="94"/>
        <v>#DIV/0!</v>
      </c>
      <c r="EG50" s="58" t="e">
        <f t="shared" si="95"/>
        <v>#DIV/0!</v>
      </c>
      <c r="EH50" s="58" t="e">
        <f t="shared" si="96"/>
        <v>#DIV/0!</v>
      </c>
      <c r="EI50" s="58" t="e">
        <f t="shared" si="97"/>
        <v>#DIV/0!</v>
      </c>
      <c r="EJ50" s="58" t="e">
        <f t="shared" si="98"/>
        <v>#DIV/0!</v>
      </c>
      <c r="EK50" s="58" t="e">
        <f t="shared" si="99"/>
        <v>#DIV/0!</v>
      </c>
      <c r="EL50" s="58" t="e">
        <f t="shared" si="100"/>
        <v>#DIV/0!</v>
      </c>
      <c r="EM50" s="58" t="e">
        <f t="shared" si="101"/>
        <v>#DIV/0!</v>
      </c>
      <c r="EN50" s="58" t="e">
        <f t="shared" si="102"/>
        <v>#DIV/0!</v>
      </c>
      <c r="EO50" s="58" t="e">
        <f t="shared" si="103"/>
        <v>#DIV/0!</v>
      </c>
      <c r="EP50" s="58" t="e">
        <f t="shared" si="104"/>
        <v>#DIV/0!</v>
      </c>
      <c r="EQ50" s="58" t="e">
        <f t="shared" si="105"/>
        <v>#DIV/0!</v>
      </c>
      <c r="ER50" s="58" t="e">
        <f t="shared" si="106"/>
        <v>#DIV/0!</v>
      </c>
      <c r="ES50" s="58" t="e">
        <f t="shared" si="107"/>
        <v>#DIV/0!</v>
      </c>
      <c r="ET50" s="58" t="e">
        <f t="shared" si="108"/>
        <v>#DIV/0!</v>
      </c>
      <c r="EU50" s="58" t="e">
        <f t="shared" si="109"/>
        <v>#DIV/0!</v>
      </c>
      <c r="EV50" s="58" t="e">
        <f t="shared" si="110"/>
        <v>#DIV/0!</v>
      </c>
      <c r="EW50" s="58" t="e">
        <f t="shared" si="111"/>
        <v>#DIV/0!</v>
      </c>
      <c r="EX50" s="58" t="e">
        <f t="shared" si="112"/>
        <v>#DIV/0!</v>
      </c>
      <c r="EY50" s="58" t="e">
        <f t="shared" si="113"/>
        <v>#DIV/0!</v>
      </c>
      <c r="EZ50" s="58" t="e">
        <f t="shared" si="114"/>
        <v>#DIV/0!</v>
      </c>
      <c r="FA50" s="58" t="e">
        <f t="shared" si="115"/>
        <v>#DIV/0!</v>
      </c>
      <c r="FB50" s="58" t="e">
        <f t="shared" si="116"/>
        <v>#DIV/0!</v>
      </c>
      <c r="FC50" s="149" t="e">
        <f t="shared" si="117"/>
        <v>#DIV/0!</v>
      </c>
    </row>
    <row r="51" spans="1:159" x14ac:dyDescent="0.25">
      <c r="A51" s="90">
        <v>51</v>
      </c>
      <c r="B51" s="150"/>
      <c r="C51" s="151"/>
      <c r="D51" s="151"/>
      <c r="E51" s="151"/>
      <c r="F51" s="151"/>
      <c r="G51" s="151"/>
      <c r="H51" s="151"/>
      <c r="I51" s="151"/>
      <c r="J51" s="151"/>
      <c r="K51" s="152"/>
      <c r="L51" s="127" t="e">
        <f t="shared" si="6"/>
        <v>#DIV/0!</v>
      </c>
      <c r="M51" s="127" t="e">
        <f t="shared" si="7"/>
        <v>#DIV/0!</v>
      </c>
      <c r="N51" s="127">
        <f t="shared" si="8"/>
        <v>0</v>
      </c>
      <c r="O51" s="127" t="e">
        <f t="shared" si="9"/>
        <v>#DIV/0!</v>
      </c>
      <c r="P51" s="66" t="e">
        <f t="shared" si="10"/>
        <v>#DIV/0!</v>
      </c>
      <c r="Q51" s="40"/>
      <c r="R51" s="105" t="e">
        <f t="shared" si="11"/>
        <v>#DIV/0!</v>
      </c>
      <c r="S51" s="142">
        <f t="shared" si="12"/>
        <v>0</v>
      </c>
      <c r="T51" s="142" t="e">
        <f t="shared" si="13"/>
        <v>#DIV/0!</v>
      </c>
      <c r="U51" s="143">
        <v>1.31E-6</v>
      </c>
      <c r="V51" s="143" t="e">
        <f t="shared" si="14"/>
        <v>#DIV/0!</v>
      </c>
      <c r="W51" s="144">
        <v>0.4</v>
      </c>
      <c r="X51" s="143" t="e">
        <f t="shared" si="15"/>
        <v>#DIV/0!</v>
      </c>
      <c r="Y51" s="145">
        <v>2.5000000000000001E-2</v>
      </c>
      <c r="Z51" s="145" t="e">
        <f t="shared" si="16"/>
        <v>#DIV/0!</v>
      </c>
      <c r="AA51" s="145" t="e">
        <f t="shared" si="17"/>
        <v>#DIV/0!</v>
      </c>
      <c r="AB51" s="145" t="e">
        <f t="shared" si="18"/>
        <v>#DIV/0!</v>
      </c>
      <c r="AC51" s="145" t="e">
        <f t="shared" si="19"/>
        <v>#DIV/0!</v>
      </c>
      <c r="AD51" s="145" t="e">
        <f t="shared" si="20"/>
        <v>#DIV/0!</v>
      </c>
      <c r="AE51" s="146" t="e">
        <f t="shared" si="21"/>
        <v>#DIV/0!</v>
      </c>
      <c r="AF51" s="144" t="e">
        <f t="shared" si="22"/>
        <v>#DIV/0!</v>
      </c>
      <c r="AG51" s="144" t="e">
        <f t="shared" si="23"/>
        <v>#DIV/0!</v>
      </c>
      <c r="AI51" s="101">
        <v>0</v>
      </c>
      <c r="AJ51" s="101">
        <v>1</v>
      </c>
      <c r="AK51" s="101">
        <v>2</v>
      </c>
      <c r="AL51" s="101">
        <v>3</v>
      </c>
      <c r="AM51" s="101">
        <v>4</v>
      </c>
      <c r="AN51" s="101">
        <v>5</v>
      </c>
      <c r="AO51" s="101">
        <v>6</v>
      </c>
      <c r="AP51" s="101">
        <v>7</v>
      </c>
      <c r="AQ51" s="101">
        <v>8</v>
      </c>
      <c r="AR51" s="101">
        <v>9</v>
      </c>
      <c r="AS51" s="101">
        <v>10</v>
      </c>
      <c r="AT51" s="101">
        <v>11</v>
      </c>
      <c r="AU51" s="101">
        <v>12</v>
      </c>
      <c r="AV51" s="101">
        <v>13</v>
      </c>
      <c r="AW51" s="101">
        <v>14</v>
      </c>
      <c r="AX51" s="101">
        <v>15</v>
      </c>
      <c r="AY51" s="101">
        <v>16</v>
      </c>
      <c r="AZ51" s="101">
        <v>17</v>
      </c>
      <c r="BA51" s="101">
        <v>18</v>
      </c>
      <c r="BB51" s="101">
        <v>19</v>
      </c>
      <c r="BC51" s="101">
        <v>20</v>
      </c>
      <c r="BD51" s="101">
        <v>21</v>
      </c>
      <c r="BE51" s="101">
        <v>22</v>
      </c>
      <c r="BF51" s="101">
        <v>23</v>
      </c>
      <c r="BG51" s="101">
        <v>24</v>
      </c>
      <c r="BH51" s="101">
        <v>25</v>
      </c>
      <c r="BI51" s="101">
        <v>26</v>
      </c>
      <c r="BJ51" s="101">
        <v>27</v>
      </c>
      <c r="BK51" s="101">
        <v>28</v>
      </c>
      <c r="BL51" s="101">
        <v>29</v>
      </c>
      <c r="BM51" s="101">
        <v>30</v>
      </c>
      <c r="BN51" s="147">
        <v>0.03</v>
      </c>
      <c r="BO51" s="148">
        <f t="shared" si="27"/>
        <v>1</v>
      </c>
      <c r="BP51" s="148">
        <f t="shared" si="28"/>
        <v>0.970873786407767</v>
      </c>
      <c r="BQ51" s="148">
        <f t="shared" si="29"/>
        <v>0.94259590913375435</v>
      </c>
      <c r="BR51" s="148">
        <f t="shared" si="30"/>
        <v>0.91514165935315961</v>
      </c>
      <c r="BS51" s="148">
        <f t="shared" si="31"/>
        <v>0.888487047915689</v>
      </c>
      <c r="BT51" s="148">
        <f t="shared" si="32"/>
        <v>0.86260878438416411</v>
      </c>
      <c r="BU51" s="148">
        <f t="shared" si="33"/>
        <v>0.83748425668365445</v>
      </c>
      <c r="BV51" s="148">
        <f t="shared" si="34"/>
        <v>0.81309151134335378</v>
      </c>
      <c r="BW51" s="148">
        <f t="shared" si="35"/>
        <v>0.78940923431393573</v>
      </c>
      <c r="BX51" s="148">
        <f t="shared" si="36"/>
        <v>0.76641673234362695</v>
      </c>
      <c r="BY51" s="148">
        <f t="shared" si="37"/>
        <v>0.74409391489672516</v>
      </c>
      <c r="BZ51" s="148">
        <f t="shared" si="38"/>
        <v>0.72242127659876232</v>
      </c>
      <c r="CA51" s="148">
        <f t="shared" si="39"/>
        <v>0.70137988019297326</v>
      </c>
      <c r="CB51" s="148">
        <f t="shared" si="40"/>
        <v>0.68095133999317792</v>
      </c>
      <c r="CC51" s="148">
        <f t="shared" si="41"/>
        <v>0.66111780581861923</v>
      </c>
      <c r="CD51" s="148">
        <f t="shared" si="42"/>
        <v>0.64186194739671765</v>
      </c>
      <c r="CE51" s="148">
        <f t="shared" si="43"/>
        <v>0.62316693922011435</v>
      </c>
      <c r="CF51" s="148">
        <f t="shared" si="44"/>
        <v>0.60501644584477121</v>
      </c>
      <c r="CG51" s="148">
        <f t="shared" si="45"/>
        <v>0.5873946076162827</v>
      </c>
      <c r="CH51" s="148">
        <f t="shared" si="46"/>
        <v>0.57028602681192497</v>
      </c>
      <c r="CI51" s="148">
        <f t="shared" si="47"/>
        <v>0.55367575418633497</v>
      </c>
      <c r="CJ51" s="148">
        <f t="shared" si="48"/>
        <v>0.5375492759090631</v>
      </c>
      <c r="CK51" s="148">
        <f t="shared" si="49"/>
        <v>0.52189250088258554</v>
      </c>
      <c r="CL51" s="148">
        <f t="shared" si="50"/>
        <v>0.50669174842969467</v>
      </c>
      <c r="CM51" s="148">
        <f t="shared" si="51"/>
        <v>0.49193373633950943</v>
      </c>
      <c r="CN51" s="148">
        <f t="shared" si="52"/>
        <v>0.47760556926165965</v>
      </c>
      <c r="CO51" s="148">
        <f t="shared" si="53"/>
        <v>0.46369472743850448</v>
      </c>
      <c r="CP51" s="148">
        <f t="shared" si="54"/>
        <v>0.45018905576553836</v>
      </c>
      <c r="CQ51" s="148">
        <f t="shared" si="55"/>
        <v>0.4370767531704256</v>
      </c>
      <c r="CR51" s="148">
        <f t="shared" si="56"/>
        <v>0.42434636230138412</v>
      </c>
      <c r="CS51" s="148">
        <f t="shared" si="57"/>
        <v>0.41198675951590691</v>
      </c>
      <c r="CT51" s="58">
        <f t="shared" si="58"/>
        <v>0</v>
      </c>
      <c r="CU51" s="58" t="e">
        <f t="shared" si="59"/>
        <v>#DIV/0!</v>
      </c>
      <c r="CV51" s="58" t="e">
        <f t="shared" si="60"/>
        <v>#DIV/0!</v>
      </c>
      <c r="CW51" s="58" t="e">
        <f t="shared" si="61"/>
        <v>#DIV/0!</v>
      </c>
      <c r="CX51" s="58" t="e">
        <f t="shared" si="62"/>
        <v>#DIV/0!</v>
      </c>
      <c r="CY51" s="58" t="e">
        <f t="shared" si="63"/>
        <v>#DIV/0!</v>
      </c>
      <c r="CZ51" s="58" t="e">
        <f t="shared" si="64"/>
        <v>#DIV/0!</v>
      </c>
      <c r="DA51" s="58" t="e">
        <f t="shared" si="65"/>
        <v>#DIV/0!</v>
      </c>
      <c r="DB51" s="58" t="e">
        <f t="shared" si="66"/>
        <v>#DIV/0!</v>
      </c>
      <c r="DC51" s="58" t="e">
        <f t="shared" si="67"/>
        <v>#DIV/0!</v>
      </c>
      <c r="DD51" s="58" t="e">
        <f t="shared" si="68"/>
        <v>#DIV/0!</v>
      </c>
      <c r="DE51" s="58" t="e">
        <f t="shared" si="69"/>
        <v>#DIV/0!</v>
      </c>
      <c r="DF51" s="58" t="e">
        <f t="shared" si="70"/>
        <v>#DIV/0!</v>
      </c>
      <c r="DG51" s="58" t="e">
        <f t="shared" si="71"/>
        <v>#DIV/0!</v>
      </c>
      <c r="DH51" s="58" t="e">
        <f t="shared" si="72"/>
        <v>#DIV/0!</v>
      </c>
      <c r="DI51" s="58" t="e">
        <f t="shared" si="73"/>
        <v>#DIV/0!</v>
      </c>
      <c r="DJ51" s="58" t="e">
        <f t="shared" si="74"/>
        <v>#DIV/0!</v>
      </c>
      <c r="DK51" s="58" t="e">
        <f t="shared" si="75"/>
        <v>#DIV/0!</v>
      </c>
      <c r="DL51" s="58" t="e">
        <f t="shared" si="76"/>
        <v>#DIV/0!</v>
      </c>
      <c r="DM51" s="58" t="e">
        <f t="shared" si="77"/>
        <v>#DIV/0!</v>
      </c>
      <c r="DN51" s="58" t="e">
        <f t="shared" si="78"/>
        <v>#DIV/0!</v>
      </c>
      <c r="DO51" s="58" t="e">
        <f t="shared" si="79"/>
        <v>#DIV/0!</v>
      </c>
      <c r="DP51" s="58" t="e">
        <f t="shared" si="80"/>
        <v>#DIV/0!</v>
      </c>
      <c r="DQ51" s="58" t="e">
        <f t="shared" si="81"/>
        <v>#DIV/0!</v>
      </c>
      <c r="DR51" s="58" t="e">
        <f t="shared" si="82"/>
        <v>#DIV/0!</v>
      </c>
      <c r="DS51" s="58" t="e">
        <f t="shared" si="83"/>
        <v>#DIV/0!</v>
      </c>
      <c r="DT51" s="58" t="e">
        <f t="shared" si="84"/>
        <v>#DIV/0!</v>
      </c>
      <c r="DU51" s="58" t="e">
        <f t="shared" si="85"/>
        <v>#DIV/0!</v>
      </c>
      <c r="DV51" s="58" t="e">
        <f t="shared" si="86"/>
        <v>#DIV/0!</v>
      </c>
      <c r="DW51" s="58" t="e">
        <f t="shared" si="87"/>
        <v>#DIV/0!</v>
      </c>
      <c r="DX51" s="58" t="e">
        <f t="shared" si="88"/>
        <v>#DIV/0!</v>
      </c>
      <c r="DY51" s="58">
        <f t="shared" si="89"/>
        <v>0</v>
      </c>
      <c r="DZ51" s="58" t="e">
        <f t="shared" si="118"/>
        <v>#DIV/0!</v>
      </c>
      <c r="EA51" s="58" t="e">
        <f t="shared" si="119"/>
        <v>#DIV/0!</v>
      </c>
      <c r="EB51" s="58" t="e">
        <f t="shared" si="90"/>
        <v>#DIV/0!</v>
      </c>
      <c r="EC51" s="58" t="e">
        <f t="shared" si="91"/>
        <v>#DIV/0!</v>
      </c>
      <c r="ED51" s="58" t="e">
        <f t="shared" si="92"/>
        <v>#DIV/0!</v>
      </c>
      <c r="EE51" s="58" t="e">
        <f t="shared" si="93"/>
        <v>#DIV/0!</v>
      </c>
      <c r="EF51" s="58" t="e">
        <f t="shared" si="94"/>
        <v>#DIV/0!</v>
      </c>
      <c r="EG51" s="58" t="e">
        <f t="shared" si="95"/>
        <v>#DIV/0!</v>
      </c>
      <c r="EH51" s="58" t="e">
        <f t="shared" si="96"/>
        <v>#DIV/0!</v>
      </c>
      <c r="EI51" s="58" t="e">
        <f t="shared" si="97"/>
        <v>#DIV/0!</v>
      </c>
      <c r="EJ51" s="58" t="e">
        <f t="shared" si="98"/>
        <v>#DIV/0!</v>
      </c>
      <c r="EK51" s="58" t="e">
        <f t="shared" si="99"/>
        <v>#DIV/0!</v>
      </c>
      <c r="EL51" s="58" t="e">
        <f t="shared" si="100"/>
        <v>#DIV/0!</v>
      </c>
      <c r="EM51" s="58" t="e">
        <f t="shared" si="101"/>
        <v>#DIV/0!</v>
      </c>
      <c r="EN51" s="58" t="e">
        <f t="shared" si="102"/>
        <v>#DIV/0!</v>
      </c>
      <c r="EO51" s="58" t="e">
        <f t="shared" si="103"/>
        <v>#DIV/0!</v>
      </c>
      <c r="EP51" s="58" t="e">
        <f t="shared" si="104"/>
        <v>#DIV/0!</v>
      </c>
      <c r="EQ51" s="58" t="e">
        <f t="shared" si="105"/>
        <v>#DIV/0!</v>
      </c>
      <c r="ER51" s="58" t="e">
        <f t="shared" si="106"/>
        <v>#DIV/0!</v>
      </c>
      <c r="ES51" s="58" t="e">
        <f t="shared" si="107"/>
        <v>#DIV/0!</v>
      </c>
      <c r="ET51" s="58" t="e">
        <f t="shared" si="108"/>
        <v>#DIV/0!</v>
      </c>
      <c r="EU51" s="58" t="e">
        <f t="shared" si="109"/>
        <v>#DIV/0!</v>
      </c>
      <c r="EV51" s="58" t="e">
        <f t="shared" si="110"/>
        <v>#DIV/0!</v>
      </c>
      <c r="EW51" s="58" t="e">
        <f t="shared" si="111"/>
        <v>#DIV/0!</v>
      </c>
      <c r="EX51" s="58" t="e">
        <f t="shared" si="112"/>
        <v>#DIV/0!</v>
      </c>
      <c r="EY51" s="58" t="e">
        <f t="shared" si="113"/>
        <v>#DIV/0!</v>
      </c>
      <c r="EZ51" s="58" t="e">
        <f t="shared" si="114"/>
        <v>#DIV/0!</v>
      </c>
      <c r="FA51" s="58" t="e">
        <f t="shared" si="115"/>
        <v>#DIV/0!</v>
      </c>
      <c r="FB51" s="58" t="e">
        <f t="shared" si="116"/>
        <v>#DIV/0!</v>
      </c>
      <c r="FC51" s="149" t="e">
        <f t="shared" si="117"/>
        <v>#DIV/0!</v>
      </c>
    </row>
    <row r="52" spans="1:159" x14ac:dyDescent="0.25">
      <c r="A52" s="90">
        <v>52</v>
      </c>
      <c r="B52" s="150"/>
      <c r="C52" s="151"/>
      <c r="D52" s="151"/>
      <c r="E52" s="151"/>
      <c r="F52" s="151"/>
      <c r="G52" s="151"/>
      <c r="H52" s="151"/>
      <c r="I52" s="151"/>
      <c r="J52" s="151"/>
      <c r="K52" s="152"/>
      <c r="L52" s="127" t="e">
        <f t="shared" si="6"/>
        <v>#DIV/0!</v>
      </c>
      <c r="M52" s="127" t="e">
        <f t="shared" si="7"/>
        <v>#DIV/0!</v>
      </c>
      <c r="N52" s="127">
        <f t="shared" si="8"/>
        <v>0</v>
      </c>
      <c r="O52" s="127" t="e">
        <f t="shared" si="9"/>
        <v>#DIV/0!</v>
      </c>
      <c r="P52" s="66" t="e">
        <f t="shared" si="10"/>
        <v>#DIV/0!</v>
      </c>
      <c r="Q52" s="40"/>
      <c r="R52" s="105" t="e">
        <f t="shared" si="11"/>
        <v>#DIV/0!</v>
      </c>
      <c r="S52" s="142">
        <f t="shared" si="12"/>
        <v>0</v>
      </c>
      <c r="T52" s="142" t="e">
        <f t="shared" si="13"/>
        <v>#DIV/0!</v>
      </c>
      <c r="U52" s="143">
        <v>1.31E-6</v>
      </c>
      <c r="V52" s="143" t="e">
        <f t="shared" si="14"/>
        <v>#DIV/0!</v>
      </c>
      <c r="W52" s="144">
        <v>0.4</v>
      </c>
      <c r="X52" s="143" t="e">
        <f t="shared" si="15"/>
        <v>#DIV/0!</v>
      </c>
      <c r="Y52" s="145">
        <v>2.5000000000000001E-2</v>
      </c>
      <c r="Z52" s="145" t="e">
        <f t="shared" si="16"/>
        <v>#DIV/0!</v>
      </c>
      <c r="AA52" s="145" t="e">
        <f t="shared" si="17"/>
        <v>#DIV/0!</v>
      </c>
      <c r="AB52" s="145" t="e">
        <f t="shared" si="18"/>
        <v>#DIV/0!</v>
      </c>
      <c r="AC52" s="145" t="e">
        <f t="shared" si="19"/>
        <v>#DIV/0!</v>
      </c>
      <c r="AD52" s="145" t="e">
        <f t="shared" si="20"/>
        <v>#DIV/0!</v>
      </c>
      <c r="AE52" s="146" t="e">
        <f t="shared" si="21"/>
        <v>#DIV/0!</v>
      </c>
      <c r="AF52" s="144" t="e">
        <f t="shared" si="22"/>
        <v>#DIV/0!</v>
      </c>
      <c r="AG52" s="144" t="e">
        <f t="shared" si="23"/>
        <v>#DIV/0!</v>
      </c>
      <c r="AI52" s="101">
        <v>0</v>
      </c>
      <c r="AJ52" s="101">
        <v>1</v>
      </c>
      <c r="AK52" s="101">
        <v>2</v>
      </c>
      <c r="AL52" s="101">
        <v>3</v>
      </c>
      <c r="AM52" s="101">
        <v>4</v>
      </c>
      <c r="AN52" s="101">
        <v>5</v>
      </c>
      <c r="AO52" s="101">
        <v>6</v>
      </c>
      <c r="AP52" s="101">
        <v>7</v>
      </c>
      <c r="AQ52" s="101">
        <v>8</v>
      </c>
      <c r="AR52" s="101">
        <v>9</v>
      </c>
      <c r="AS52" s="101">
        <v>10</v>
      </c>
      <c r="AT52" s="101">
        <v>11</v>
      </c>
      <c r="AU52" s="101">
        <v>12</v>
      </c>
      <c r="AV52" s="101">
        <v>13</v>
      </c>
      <c r="AW52" s="101">
        <v>14</v>
      </c>
      <c r="AX52" s="101">
        <v>15</v>
      </c>
      <c r="AY52" s="101">
        <v>16</v>
      </c>
      <c r="AZ52" s="101">
        <v>17</v>
      </c>
      <c r="BA52" s="101">
        <v>18</v>
      </c>
      <c r="BB52" s="101">
        <v>19</v>
      </c>
      <c r="BC52" s="101">
        <v>20</v>
      </c>
      <c r="BD52" s="101">
        <v>21</v>
      </c>
      <c r="BE52" s="101">
        <v>22</v>
      </c>
      <c r="BF52" s="101">
        <v>23</v>
      </c>
      <c r="BG52" s="101">
        <v>24</v>
      </c>
      <c r="BH52" s="101">
        <v>25</v>
      </c>
      <c r="BI52" s="101">
        <v>26</v>
      </c>
      <c r="BJ52" s="101">
        <v>27</v>
      </c>
      <c r="BK52" s="101">
        <v>28</v>
      </c>
      <c r="BL52" s="101">
        <v>29</v>
      </c>
      <c r="BM52" s="101">
        <v>30</v>
      </c>
      <c r="BN52" s="147">
        <v>0.03</v>
      </c>
      <c r="BO52" s="148">
        <f t="shared" si="27"/>
        <v>1</v>
      </c>
      <c r="BP52" s="148">
        <f t="shared" si="28"/>
        <v>0.970873786407767</v>
      </c>
      <c r="BQ52" s="148">
        <f t="shared" si="29"/>
        <v>0.94259590913375435</v>
      </c>
      <c r="BR52" s="148">
        <f t="shared" si="30"/>
        <v>0.91514165935315961</v>
      </c>
      <c r="BS52" s="148">
        <f t="shared" si="31"/>
        <v>0.888487047915689</v>
      </c>
      <c r="BT52" s="148">
        <f t="shared" si="32"/>
        <v>0.86260878438416411</v>
      </c>
      <c r="BU52" s="148">
        <f t="shared" si="33"/>
        <v>0.83748425668365445</v>
      </c>
      <c r="BV52" s="148">
        <f t="shared" si="34"/>
        <v>0.81309151134335378</v>
      </c>
      <c r="BW52" s="148">
        <f t="shared" si="35"/>
        <v>0.78940923431393573</v>
      </c>
      <c r="BX52" s="148">
        <f t="shared" si="36"/>
        <v>0.76641673234362695</v>
      </c>
      <c r="BY52" s="148">
        <f t="shared" si="37"/>
        <v>0.74409391489672516</v>
      </c>
      <c r="BZ52" s="148">
        <f t="shared" si="38"/>
        <v>0.72242127659876232</v>
      </c>
      <c r="CA52" s="148">
        <f t="shared" si="39"/>
        <v>0.70137988019297326</v>
      </c>
      <c r="CB52" s="148">
        <f t="shared" si="40"/>
        <v>0.68095133999317792</v>
      </c>
      <c r="CC52" s="148">
        <f t="shared" si="41"/>
        <v>0.66111780581861923</v>
      </c>
      <c r="CD52" s="148">
        <f t="shared" si="42"/>
        <v>0.64186194739671765</v>
      </c>
      <c r="CE52" s="148">
        <f t="shared" si="43"/>
        <v>0.62316693922011435</v>
      </c>
      <c r="CF52" s="148">
        <f t="shared" si="44"/>
        <v>0.60501644584477121</v>
      </c>
      <c r="CG52" s="148">
        <f t="shared" si="45"/>
        <v>0.5873946076162827</v>
      </c>
      <c r="CH52" s="148">
        <f t="shared" si="46"/>
        <v>0.57028602681192497</v>
      </c>
      <c r="CI52" s="148">
        <f t="shared" si="47"/>
        <v>0.55367575418633497</v>
      </c>
      <c r="CJ52" s="148">
        <f t="shared" si="48"/>
        <v>0.5375492759090631</v>
      </c>
      <c r="CK52" s="148">
        <f t="shared" si="49"/>
        <v>0.52189250088258554</v>
      </c>
      <c r="CL52" s="148">
        <f t="shared" si="50"/>
        <v>0.50669174842969467</v>
      </c>
      <c r="CM52" s="148">
        <f t="shared" si="51"/>
        <v>0.49193373633950943</v>
      </c>
      <c r="CN52" s="148">
        <f t="shared" si="52"/>
        <v>0.47760556926165965</v>
      </c>
      <c r="CO52" s="148">
        <f t="shared" si="53"/>
        <v>0.46369472743850448</v>
      </c>
      <c r="CP52" s="148">
        <f t="shared" si="54"/>
        <v>0.45018905576553836</v>
      </c>
      <c r="CQ52" s="148">
        <f t="shared" si="55"/>
        <v>0.4370767531704256</v>
      </c>
      <c r="CR52" s="148">
        <f t="shared" si="56"/>
        <v>0.42434636230138412</v>
      </c>
      <c r="CS52" s="148">
        <f t="shared" si="57"/>
        <v>0.41198675951590691</v>
      </c>
      <c r="CT52" s="58">
        <f t="shared" si="58"/>
        <v>0</v>
      </c>
      <c r="CU52" s="58" t="e">
        <f t="shared" si="59"/>
        <v>#DIV/0!</v>
      </c>
      <c r="CV52" s="58" t="e">
        <f t="shared" si="60"/>
        <v>#DIV/0!</v>
      </c>
      <c r="CW52" s="58" t="e">
        <f t="shared" si="61"/>
        <v>#DIV/0!</v>
      </c>
      <c r="CX52" s="58" t="e">
        <f t="shared" si="62"/>
        <v>#DIV/0!</v>
      </c>
      <c r="CY52" s="58" t="e">
        <f t="shared" si="63"/>
        <v>#DIV/0!</v>
      </c>
      <c r="CZ52" s="58" t="e">
        <f t="shared" si="64"/>
        <v>#DIV/0!</v>
      </c>
      <c r="DA52" s="58" t="e">
        <f t="shared" si="65"/>
        <v>#DIV/0!</v>
      </c>
      <c r="DB52" s="58" t="e">
        <f t="shared" si="66"/>
        <v>#DIV/0!</v>
      </c>
      <c r="DC52" s="58" t="e">
        <f t="shared" si="67"/>
        <v>#DIV/0!</v>
      </c>
      <c r="DD52" s="58" t="e">
        <f t="shared" si="68"/>
        <v>#DIV/0!</v>
      </c>
      <c r="DE52" s="58" t="e">
        <f t="shared" si="69"/>
        <v>#DIV/0!</v>
      </c>
      <c r="DF52" s="58" t="e">
        <f t="shared" si="70"/>
        <v>#DIV/0!</v>
      </c>
      <c r="DG52" s="58" t="e">
        <f t="shared" si="71"/>
        <v>#DIV/0!</v>
      </c>
      <c r="DH52" s="58" t="e">
        <f t="shared" si="72"/>
        <v>#DIV/0!</v>
      </c>
      <c r="DI52" s="58" t="e">
        <f t="shared" si="73"/>
        <v>#DIV/0!</v>
      </c>
      <c r="DJ52" s="58" t="e">
        <f t="shared" si="74"/>
        <v>#DIV/0!</v>
      </c>
      <c r="DK52" s="58" t="e">
        <f t="shared" si="75"/>
        <v>#DIV/0!</v>
      </c>
      <c r="DL52" s="58" t="e">
        <f t="shared" si="76"/>
        <v>#DIV/0!</v>
      </c>
      <c r="DM52" s="58" t="e">
        <f t="shared" si="77"/>
        <v>#DIV/0!</v>
      </c>
      <c r="DN52" s="58" t="e">
        <f t="shared" si="78"/>
        <v>#DIV/0!</v>
      </c>
      <c r="DO52" s="58" t="e">
        <f t="shared" si="79"/>
        <v>#DIV/0!</v>
      </c>
      <c r="DP52" s="58" t="e">
        <f t="shared" si="80"/>
        <v>#DIV/0!</v>
      </c>
      <c r="DQ52" s="58" t="e">
        <f t="shared" si="81"/>
        <v>#DIV/0!</v>
      </c>
      <c r="DR52" s="58" t="e">
        <f t="shared" si="82"/>
        <v>#DIV/0!</v>
      </c>
      <c r="DS52" s="58" t="e">
        <f t="shared" si="83"/>
        <v>#DIV/0!</v>
      </c>
      <c r="DT52" s="58" t="e">
        <f t="shared" si="84"/>
        <v>#DIV/0!</v>
      </c>
      <c r="DU52" s="58" t="e">
        <f t="shared" si="85"/>
        <v>#DIV/0!</v>
      </c>
      <c r="DV52" s="58" t="e">
        <f t="shared" si="86"/>
        <v>#DIV/0!</v>
      </c>
      <c r="DW52" s="58" t="e">
        <f t="shared" si="87"/>
        <v>#DIV/0!</v>
      </c>
      <c r="DX52" s="58" t="e">
        <f t="shared" si="88"/>
        <v>#DIV/0!</v>
      </c>
      <c r="DY52" s="58">
        <f t="shared" si="89"/>
        <v>0</v>
      </c>
      <c r="DZ52" s="58" t="e">
        <f t="shared" si="118"/>
        <v>#DIV/0!</v>
      </c>
      <c r="EA52" s="58" t="e">
        <f t="shared" si="119"/>
        <v>#DIV/0!</v>
      </c>
      <c r="EB52" s="58" t="e">
        <f t="shared" si="90"/>
        <v>#DIV/0!</v>
      </c>
      <c r="EC52" s="58" t="e">
        <f t="shared" si="91"/>
        <v>#DIV/0!</v>
      </c>
      <c r="ED52" s="58" t="e">
        <f t="shared" si="92"/>
        <v>#DIV/0!</v>
      </c>
      <c r="EE52" s="58" t="e">
        <f t="shared" si="93"/>
        <v>#DIV/0!</v>
      </c>
      <c r="EF52" s="58" t="e">
        <f t="shared" si="94"/>
        <v>#DIV/0!</v>
      </c>
      <c r="EG52" s="58" t="e">
        <f t="shared" si="95"/>
        <v>#DIV/0!</v>
      </c>
      <c r="EH52" s="58" t="e">
        <f t="shared" si="96"/>
        <v>#DIV/0!</v>
      </c>
      <c r="EI52" s="58" t="e">
        <f t="shared" si="97"/>
        <v>#DIV/0!</v>
      </c>
      <c r="EJ52" s="58" t="e">
        <f t="shared" si="98"/>
        <v>#DIV/0!</v>
      </c>
      <c r="EK52" s="58" t="e">
        <f t="shared" si="99"/>
        <v>#DIV/0!</v>
      </c>
      <c r="EL52" s="58" t="e">
        <f t="shared" si="100"/>
        <v>#DIV/0!</v>
      </c>
      <c r="EM52" s="58" t="e">
        <f t="shared" si="101"/>
        <v>#DIV/0!</v>
      </c>
      <c r="EN52" s="58" t="e">
        <f t="shared" si="102"/>
        <v>#DIV/0!</v>
      </c>
      <c r="EO52" s="58" t="e">
        <f t="shared" si="103"/>
        <v>#DIV/0!</v>
      </c>
      <c r="EP52" s="58" t="e">
        <f t="shared" si="104"/>
        <v>#DIV/0!</v>
      </c>
      <c r="EQ52" s="58" t="e">
        <f t="shared" si="105"/>
        <v>#DIV/0!</v>
      </c>
      <c r="ER52" s="58" t="e">
        <f t="shared" si="106"/>
        <v>#DIV/0!</v>
      </c>
      <c r="ES52" s="58" t="e">
        <f t="shared" si="107"/>
        <v>#DIV/0!</v>
      </c>
      <c r="ET52" s="58" t="e">
        <f t="shared" si="108"/>
        <v>#DIV/0!</v>
      </c>
      <c r="EU52" s="58" t="e">
        <f t="shared" si="109"/>
        <v>#DIV/0!</v>
      </c>
      <c r="EV52" s="58" t="e">
        <f t="shared" si="110"/>
        <v>#DIV/0!</v>
      </c>
      <c r="EW52" s="58" t="e">
        <f t="shared" si="111"/>
        <v>#DIV/0!</v>
      </c>
      <c r="EX52" s="58" t="e">
        <f t="shared" si="112"/>
        <v>#DIV/0!</v>
      </c>
      <c r="EY52" s="58" t="e">
        <f t="shared" si="113"/>
        <v>#DIV/0!</v>
      </c>
      <c r="EZ52" s="58" t="e">
        <f t="shared" si="114"/>
        <v>#DIV/0!</v>
      </c>
      <c r="FA52" s="58" t="e">
        <f t="shared" si="115"/>
        <v>#DIV/0!</v>
      </c>
      <c r="FB52" s="58" t="e">
        <f t="shared" si="116"/>
        <v>#DIV/0!</v>
      </c>
      <c r="FC52" s="149" t="e">
        <f t="shared" si="117"/>
        <v>#DIV/0!</v>
      </c>
    </row>
    <row r="53" spans="1:159" x14ac:dyDescent="0.25">
      <c r="A53" s="90">
        <v>53</v>
      </c>
      <c r="B53" s="150"/>
      <c r="C53" s="151"/>
      <c r="D53" s="151"/>
      <c r="E53" s="151"/>
      <c r="F53" s="151"/>
      <c r="G53" s="151"/>
      <c r="H53" s="151"/>
      <c r="I53" s="151"/>
      <c r="J53" s="151"/>
      <c r="K53" s="152"/>
      <c r="L53" s="127" t="e">
        <f t="shared" si="6"/>
        <v>#DIV/0!</v>
      </c>
      <c r="M53" s="127" t="e">
        <f t="shared" si="7"/>
        <v>#DIV/0!</v>
      </c>
      <c r="N53" s="127">
        <f t="shared" si="8"/>
        <v>0</v>
      </c>
      <c r="O53" s="127" t="e">
        <f t="shared" si="9"/>
        <v>#DIV/0!</v>
      </c>
      <c r="P53" s="66" t="e">
        <f t="shared" si="10"/>
        <v>#DIV/0!</v>
      </c>
      <c r="Q53" s="40"/>
      <c r="R53" s="105" t="e">
        <f t="shared" si="11"/>
        <v>#DIV/0!</v>
      </c>
      <c r="S53" s="142">
        <f t="shared" si="12"/>
        <v>0</v>
      </c>
      <c r="T53" s="142" t="e">
        <f t="shared" si="13"/>
        <v>#DIV/0!</v>
      </c>
      <c r="U53" s="143">
        <v>1.31E-6</v>
      </c>
      <c r="V53" s="143" t="e">
        <f t="shared" si="14"/>
        <v>#DIV/0!</v>
      </c>
      <c r="W53" s="144">
        <v>0.4</v>
      </c>
      <c r="X53" s="143" t="e">
        <f t="shared" si="15"/>
        <v>#DIV/0!</v>
      </c>
      <c r="Y53" s="145">
        <v>2.5000000000000001E-2</v>
      </c>
      <c r="Z53" s="145" t="e">
        <f t="shared" si="16"/>
        <v>#DIV/0!</v>
      </c>
      <c r="AA53" s="145" t="e">
        <f t="shared" si="17"/>
        <v>#DIV/0!</v>
      </c>
      <c r="AB53" s="145" t="e">
        <f t="shared" si="18"/>
        <v>#DIV/0!</v>
      </c>
      <c r="AC53" s="145" t="e">
        <f t="shared" si="19"/>
        <v>#DIV/0!</v>
      </c>
      <c r="AD53" s="145" t="e">
        <f t="shared" si="20"/>
        <v>#DIV/0!</v>
      </c>
      <c r="AE53" s="146" t="e">
        <f t="shared" si="21"/>
        <v>#DIV/0!</v>
      </c>
      <c r="AF53" s="144" t="e">
        <f t="shared" si="22"/>
        <v>#DIV/0!</v>
      </c>
      <c r="AG53" s="144" t="e">
        <f t="shared" si="23"/>
        <v>#DIV/0!</v>
      </c>
      <c r="AI53" s="101">
        <v>0</v>
      </c>
      <c r="AJ53" s="101">
        <v>1</v>
      </c>
      <c r="AK53" s="101">
        <v>2</v>
      </c>
      <c r="AL53" s="101">
        <v>3</v>
      </c>
      <c r="AM53" s="101">
        <v>4</v>
      </c>
      <c r="AN53" s="101">
        <v>5</v>
      </c>
      <c r="AO53" s="101">
        <v>6</v>
      </c>
      <c r="AP53" s="101">
        <v>7</v>
      </c>
      <c r="AQ53" s="101">
        <v>8</v>
      </c>
      <c r="AR53" s="101">
        <v>9</v>
      </c>
      <c r="AS53" s="101">
        <v>10</v>
      </c>
      <c r="AT53" s="101">
        <v>11</v>
      </c>
      <c r="AU53" s="101">
        <v>12</v>
      </c>
      <c r="AV53" s="101">
        <v>13</v>
      </c>
      <c r="AW53" s="101">
        <v>14</v>
      </c>
      <c r="AX53" s="101">
        <v>15</v>
      </c>
      <c r="AY53" s="101">
        <v>16</v>
      </c>
      <c r="AZ53" s="101">
        <v>17</v>
      </c>
      <c r="BA53" s="101">
        <v>18</v>
      </c>
      <c r="BB53" s="101">
        <v>19</v>
      </c>
      <c r="BC53" s="101">
        <v>20</v>
      </c>
      <c r="BD53" s="101">
        <v>21</v>
      </c>
      <c r="BE53" s="101">
        <v>22</v>
      </c>
      <c r="BF53" s="101">
        <v>23</v>
      </c>
      <c r="BG53" s="101">
        <v>24</v>
      </c>
      <c r="BH53" s="101">
        <v>25</v>
      </c>
      <c r="BI53" s="101">
        <v>26</v>
      </c>
      <c r="BJ53" s="101">
        <v>27</v>
      </c>
      <c r="BK53" s="101">
        <v>28</v>
      </c>
      <c r="BL53" s="101">
        <v>29</v>
      </c>
      <c r="BM53" s="101">
        <v>30</v>
      </c>
      <c r="BN53" s="147">
        <v>0.03</v>
      </c>
      <c r="BO53" s="148">
        <f t="shared" si="27"/>
        <v>1</v>
      </c>
      <c r="BP53" s="148">
        <f t="shared" si="28"/>
        <v>0.970873786407767</v>
      </c>
      <c r="BQ53" s="148">
        <f t="shared" si="29"/>
        <v>0.94259590913375435</v>
      </c>
      <c r="BR53" s="148">
        <f t="shared" si="30"/>
        <v>0.91514165935315961</v>
      </c>
      <c r="BS53" s="148">
        <f t="shared" si="31"/>
        <v>0.888487047915689</v>
      </c>
      <c r="BT53" s="148">
        <f t="shared" si="32"/>
        <v>0.86260878438416411</v>
      </c>
      <c r="BU53" s="148">
        <f t="shared" si="33"/>
        <v>0.83748425668365445</v>
      </c>
      <c r="BV53" s="148">
        <f t="shared" si="34"/>
        <v>0.81309151134335378</v>
      </c>
      <c r="BW53" s="148">
        <f t="shared" si="35"/>
        <v>0.78940923431393573</v>
      </c>
      <c r="BX53" s="148">
        <f t="shared" si="36"/>
        <v>0.76641673234362695</v>
      </c>
      <c r="BY53" s="148">
        <f t="shared" si="37"/>
        <v>0.74409391489672516</v>
      </c>
      <c r="BZ53" s="148">
        <f t="shared" si="38"/>
        <v>0.72242127659876232</v>
      </c>
      <c r="CA53" s="148">
        <f t="shared" si="39"/>
        <v>0.70137988019297326</v>
      </c>
      <c r="CB53" s="148">
        <f t="shared" si="40"/>
        <v>0.68095133999317792</v>
      </c>
      <c r="CC53" s="148">
        <f t="shared" si="41"/>
        <v>0.66111780581861923</v>
      </c>
      <c r="CD53" s="148">
        <f t="shared" si="42"/>
        <v>0.64186194739671765</v>
      </c>
      <c r="CE53" s="148">
        <f t="shared" si="43"/>
        <v>0.62316693922011435</v>
      </c>
      <c r="CF53" s="148">
        <f t="shared" si="44"/>
        <v>0.60501644584477121</v>
      </c>
      <c r="CG53" s="148">
        <f t="shared" si="45"/>
        <v>0.5873946076162827</v>
      </c>
      <c r="CH53" s="148">
        <f t="shared" si="46"/>
        <v>0.57028602681192497</v>
      </c>
      <c r="CI53" s="148">
        <f t="shared" si="47"/>
        <v>0.55367575418633497</v>
      </c>
      <c r="CJ53" s="148">
        <f t="shared" si="48"/>
        <v>0.5375492759090631</v>
      </c>
      <c r="CK53" s="148">
        <f t="shared" si="49"/>
        <v>0.52189250088258554</v>
      </c>
      <c r="CL53" s="148">
        <f t="shared" si="50"/>
        <v>0.50669174842969467</v>
      </c>
      <c r="CM53" s="148">
        <f t="shared" si="51"/>
        <v>0.49193373633950943</v>
      </c>
      <c r="CN53" s="148">
        <f t="shared" si="52"/>
        <v>0.47760556926165965</v>
      </c>
      <c r="CO53" s="148">
        <f t="shared" si="53"/>
        <v>0.46369472743850448</v>
      </c>
      <c r="CP53" s="148">
        <f t="shared" si="54"/>
        <v>0.45018905576553836</v>
      </c>
      <c r="CQ53" s="148">
        <f t="shared" si="55"/>
        <v>0.4370767531704256</v>
      </c>
      <c r="CR53" s="148">
        <f t="shared" si="56"/>
        <v>0.42434636230138412</v>
      </c>
      <c r="CS53" s="148">
        <f t="shared" si="57"/>
        <v>0.41198675951590691</v>
      </c>
      <c r="CT53" s="58">
        <f t="shared" si="58"/>
        <v>0</v>
      </c>
      <c r="CU53" s="58" t="e">
        <f t="shared" si="59"/>
        <v>#DIV/0!</v>
      </c>
      <c r="CV53" s="58" t="e">
        <f t="shared" si="60"/>
        <v>#DIV/0!</v>
      </c>
      <c r="CW53" s="58" t="e">
        <f t="shared" si="61"/>
        <v>#DIV/0!</v>
      </c>
      <c r="CX53" s="58" t="e">
        <f t="shared" si="62"/>
        <v>#DIV/0!</v>
      </c>
      <c r="CY53" s="58" t="e">
        <f t="shared" si="63"/>
        <v>#DIV/0!</v>
      </c>
      <c r="CZ53" s="58" t="e">
        <f t="shared" si="64"/>
        <v>#DIV/0!</v>
      </c>
      <c r="DA53" s="58" t="e">
        <f t="shared" si="65"/>
        <v>#DIV/0!</v>
      </c>
      <c r="DB53" s="58" t="e">
        <f t="shared" si="66"/>
        <v>#DIV/0!</v>
      </c>
      <c r="DC53" s="58" t="e">
        <f t="shared" si="67"/>
        <v>#DIV/0!</v>
      </c>
      <c r="DD53" s="58" t="e">
        <f t="shared" si="68"/>
        <v>#DIV/0!</v>
      </c>
      <c r="DE53" s="58" t="e">
        <f t="shared" si="69"/>
        <v>#DIV/0!</v>
      </c>
      <c r="DF53" s="58" t="e">
        <f t="shared" si="70"/>
        <v>#DIV/0!</v>
      </c>
      <c r="DG53" s="58" t="e">
        <f t="shared" si="71"/>
        <v>#DIV/0!</v>
      </c>
      <c r="DH53" s="58" t="e">
        <f t="shared" si="72"/>
        <v>#DIV/0!</v>
      </c>
      <c r="DI53" s="58" t="e">
        <f t="shared" si="73"/>
        <v>#DIV/0!</v>
      </c>
      <c r="DJ53" s="58" t="e">
        <f t="shared" si="74"/>
        <v>#DIV/0!</v>
      </c>
      <c r="DK53" s="58" t="e">
        <f t="shared" si="75"/>
        <v>#DIV/0!</v>
      </c>
      <c r="DL53" s="58" t="e">
        <f t="shared" si="76"/>
        <v>#DIV/0!</v>
      </c>
      <c r="DM53" s="58" t="e">
        <f t="shared" si="77"/>
        <v>#DIV/0!</v>
      </c>
      <c r="DN53" s="58" t="e">
        <f t="shared" si="78"/>
        <v>#DIV/0!</v>
      </c>
      <c r="DO53" s="58" t="e">
        <f t="shared" si="79"/>
        <v>#DIV/0!</v>
      </c>
      <c r="DP53" s="58" t="e">
        <f t="shared" si="80"/>
        <v>#DIV/0!</v>
      </c>
      <c r="DQ53" s="58" t="e">
        <f t="shared" si="81"/>
        <v>#DIV/0!</v>
      </c>
      <c r="DR53" s="58" t="e">
        <f t="shared" si="82"/>
        <v>#DIV/0!</v>
      </c>
      <c r="DS53" s="58" t="e">
        <f t="shared" si="83"/>
        <v>#DIV/0!</v>
      </c>
      <c r="DT53" s="58" t="e">
        <f t="shared" si="84"/>
        <v>#DIV/0!</v>
      </c>
      <c r="DU53" s="58" t="e">
        <f t="shared" si="85"/>
        <v>#DIV/0!</v>
      </c>
      <c r="DV53" s="58" t="e">
        <f t="shared" si="86"/>
        <v>#DIV/0!</v>
      </c>
      <c r="DW53" s="58" t="e">
        <f t="shared" si="87"/>
        <v>#DIV/0!</v>
      </c>
      <c r="DX53" s="58" t="e">
        <f t="shared" si="88"/>
        <v>#DIV/0!</v>
      </c>
      <c r="DY53" s="58">
        <f t="shared" si="89"/>
        <v>0</v>
      </c>
      <c r="DZ53" s="58" t="e">
        <f t="shared" si="118"/>
        <v>#DIV/0!</v>
      </c>
      <c r="EA53" s="58" t="e">
        <f t="shared" si="119"/>
        <v>#DIV/0!</v>
      </c>
      <c r="EB53" s="58" t="e">
        <f t="shared" si="90"/>
        <v>#DIV/0!</v>
      </c>
      <c r="EC53" s="58" t="e">
        <f t="shared" si="91"/>
        <v>#DIV/0!</v>
      </c>
      <c r="ED53" s="58" t="e">
        <f t="shared" si="92"/>
        <v>#DIV/0!</v>
      </c>
      <c r="EE53" s="58" t="e">
        <f t="shared" si="93"/>
        <v>#DIV/0!</v>
      </c>
      <c r="EF53" s="58" t="e">
        <f t="shared" si="94"/>
        <v>#DIV/0!</v>
      </c>
      <c r="EG53" s="58" t="e">
        <f t="shared" si="95"/>
        <v>#DIV/0!</v>
      </c>
      <c r="EH53" s="58" t="e">
        <f t="shared" si="96"/>
        <v>#DIV/0!</v>
      </c>
      <c r="EI53" s="58" t="e">
        <f t="shared" si="97"/>
        <v>#DIV/0!</v>
      </c>
      <c r="EJ53" s="58" t="e">
        <f t="shared" si="98"/>
        <v>#DIV/0!</v>
      </c>
      <c r="EK53" s="58" t="e">
        <f t="shared" si="99"/>
        <v>#DIV/0!</v>
      </c>
      <c r="EL53" s="58" t="e">
        <f t="shared" si="100"/>
        <v>#DIV/0!</v>
      </c>
      <c r="EM53" s="58" t="e">
        <f t="shared" si="101"/>
        <v>#DIV/0!</v>
      </c>
      <c r="EN53" s="58" t="e">
        <f t="shared" si="102"/>
        <v>#DIV/0!</v>
      </c>
      <c r="EO53" s="58" t="e">
        <f t="shared" si="103"/>
        <v>#DIV/0!</v>
      </c>
      <c r="EP53" s="58" t="e">
        <f t="shared" si="104"/>
        <v>#DIV/0!</v>
      </c>
      <c r="EQ53" s="58" t="e">
        <f t="shared" si="105"/>
        <v>#DIV/0!</v>
      </c>
      <c r="ER53" s="58" t="e">
        <f t="shared" si="106"/>
        <v>#DIV/0!</v>
      </c>
      <c r="ES53" s="58" t="e">
        <f t="shared" si="107"/>
        <v>#DIV/0!</v>
      </c>
      <c r="ET53" s="58" t="e">
        <f t="shared" si="108"/>
        <v>#DIV/0!</v>
      </c>
      <c r="EU53" s="58" t="e">
        <f t="shared" si="109"/>
        <v>#DIV/0!</v>
      </c>
      <c r="EV53" s="58" t="e">
        <f t="shared" si="110"/>
        <v>#DIV/0!</v>
      </c>
      <c r="EW53" s="58" t="e">
        <f t="shared" si="111"/>
        <v>#DIV/0!</v>
      </c>
      <c r="EX53" s="58" t="e">
        <f t="shared" si="112"/>
        <v>#DIV/0!</v>
      </c>
      <c r="EY53" s="58" t="e">
        <f t="shared" si="113"/>
        <v>#DIV/0!</v>
      </c>
      <c r="EZ53" s="58" t="e">
        <f t="shared" si="114"/>
        <v>#DIV/0!</v>
      </c>
      <c r="FA53" s="58" t="e">
        <f t="shared" si="115"/>
        <v>#DIV/0!</v>
      </c>
      <c r="FB53" s="58" t="e">
        <f t="shared" si="116"/>
        <v>#DIV/0!</v>
      </c>
      <c r="FC53" s="149" t="e">
        <f t="shared" si="117"/>
        <v>#DIV/0!</v>
      </c>
    </row>
    <row r="54" spans="1:159" x14ac:dyDescent="0.25">
      <c r="A54" s="90">
        <v>54</v>
      </c>
      <c r="B54" s="150"/>
      <c r="C54" s="151"/>
      <c r="D54" s="151"/>
      <c r="E54" s="151"/>
      <c r="F54" s="151"/>
      <c r="G54" s="151"/>
      <c r="H54" s="151"/>
      <c r="I54" s="151"/>
      <c r="J54" s="151"/>
      <c r="K54" s="152"/>
      <c r="L54" s="127" t="e">
        <f t="shared" si="6"/>
        <v>#DIV/0!</v>
      </c>
      <c r="M54" s="127" t="e">
        <f t="shared" si="7"/>
        <v>#DIV/0!</v>
      </c>
      <c r="N54" s="127">
        <f t="shared" si="8"/>
        <v>0</v>
      </c>
      <c r="O54" s="127" t="e">
        <f t="shared" si="9"/>
        <v>#DIV/0!</v>
      </c>
      <c r="P54" s="66" t="e">
        <f t="shared" si="10"/>
        <v>#DIV/0!</v>
      </c>
      <c r="Q54" s="40"/>
      <c r="R54" s="105" t="e">
        <f t="shared" si="11"/>
        <v>#DIV/0!</v>
      </c>
      <c r="S54" s="142">
        <f t="shared" si="12"/>
        <v>0</v>
      </c>
      <c r="T54" s="142" t="e">
        <f t="shared" si="13"/>
        <v>#DIV/0!</v>
      </c>
      <c r="U54" s="143">
        <v>1.31E-6</v>
      </c>
      <c r="V54" s="143" t="e">
        <f t="shared" si="14"/>
        <v>#DIV/0!</v>
      </c>
      <c r="W54" s="144">
        <v>0.4</v>
      </c>
      <c r="X54" s="143" t="e">
        <f t="shared" si="15"/>
        <v>#DIV/0!</v>
      </c>
      <c r="Y54" s="145">
        <v>2.5000000000000001E-2</v>
      </c>
      <c r="Z54" s="145" t="e">
        <f t="shared" si="16"/>
        <v>#DIV/0!</v>
      </c>
      <c r="AA54" s="145" t="e">
        <f t="shared" si="17"/>
        <v>#DIV/0!</v>
      </c>
      <c r="AB54" s="145" t="e">
        <f t="shared" si="18"/>
        <v>#DIV/0!</v>
      </c>
      <c r="AC54" s="145" t="e">
        <f t="shared" si="19"/>
        <v>#DIV/0!</v>
      </c>
      <c r="AD54" s="145" t="e">
        <f t="shared" si="20"/>
        <v>#DIV/0!</v>
      </c>
      <c r="AE54" s="146" t="e">
        <f t="shared" si="21"/>
        <v>#DIV/0!</v>
      </c>
      <c r="AF54" s="144" t="e">
        <f t="shared" si="22"/>
        <v>#DIV/0!</v>
      </c>
      <c r="AG54" s="144" t="e">
        <f t="shared" si="23"/>
        <v>#DIV/0!</v>
      </c>
      <c r="AI54" s="101">
        <v>0</v>
      </c>
      <c r="AJ54" s="101">
        <v>1</v>
      </c>
      <c r="AK54" s="101">
        <v>2</v>
      </c>
      <c r="AL54" s="101">
        <v>3</v>
      </c>
      <c r="AM54" s="101">
        <v>4</v>
      </c>
      <c r="AN54" s="101">
        <v>5</v>
      </c>
      <c r="AO54" s="101">
        <v>6</v>
      </c>
      <c r="AP54" s="101">
        <v>7</v>
      </c>
      <c r="AQ54" s="101">
        <v>8</v>
      </c>
      <c r="AR54" s="101">
        <v>9</v>
      </c>
      <c r="AS54" s="101">
        <v>10</v>
      </c>
      <c r="AT54" s="101">
        <v>11</v>
      </c>
      <c r="AU54" s="101">
        <v>12</v>
      </c>
      <c r="AV54" s="101">
        <v>13</v>
      </c>
      <c r="AW54" s="101">
        <v>14</v>
      </c>
      <c r="AX54" s="101">
        <v>15</v>
      </c>
      <c r="AY54" s="101">
        <v>16</v>
      </c>
      <c r="AZ54" s="101">
        <v>17</v>
      </c>
      <c r="BA54" s="101">
        <v>18</v>
      </c>
      <c r="BB54" s="101">
        <v>19</v>
      </c>
      <c r="BC54" s="101">
        <v>20</v>
      </c>
      <c r="BD54" s="101">
        <v>21</v>
      </c>
      <c r="BE54" s="101">
        <v>22</v>
      </c>
      <c r="BF54" s="101">
        <v>23</v>
      </c>
      <c r="BG54" s="101">
        <v>24</v>
      </c>
      <c r="BH54" s="101">
        <v>25</v>
      </c>
      <c r="BI54" s="101">
        <v>26</v>
      </c>
      <c r="BJ54" s="101">
        <v>27</v>
      </c>
      <c r="BK54" s="101">
        <v>28</v>
      </c>
      <c r="BL54" s="101">
        <v>29</v>
      </c>
      <c r="BM54" s="101">
        <v>30</v>
      </c>
      <c r="BN54" s="147">
        <v>0.03</v>
      </c>
      <c r="BO54" s="148">
        <f t="shared" si="27"/>
        <v>1</v>
      </c>
      <c r="BP54" s="148">
        <f t="shared" si="28"/>
        <v>0.970873786407767</v>
      </c>
      <c r="BQ54" s="148">
        <f t="shared" si="29"/>
        <v>0.94259590913375435</v>
      </c>
      <c r="BR54" s="148">
        <f t="shared" si="30"/>
        <v>0.91514165935315961</v>
      </c>
      <c r="BS54" s="148">
        <f t="shared" si="31"/>
        <v>0.888487047915689</v>
      </c>
      <c r="BT54" s="148">
        <f t="shared" si="32"/>
        <v>0.86260878438416411</v>
      </c>
      <c r="BU54" s="148">
        <f t="shared" si="33"/>
        <v>0.83748425668365445</v>
      </c>
      <c r="BV54" s="148">
        <f t="shared" si="34"/>
        <v>0.81309151134335378</v>
      </c>
      <c r="BW54" s="148">
        <f t="shared" si="35"/>
        <v>0.78940923431393573</v>
      </c>
      <c r="BX54" s="148">
        <f t="shared" si="36"/>
        <v>0.76641673234362695</v>
      </c>
      <c r="BY54" s="148">
        <f t="shared" si="37"/>
        <v>0.74409391489672516</v>
      </c>
      <c r="BZ54" s="148">
        <f t="shared" si="38"/>
        <v>0.72242127659876232</v>
      </c>
      <c r="CA54" s="148">
        <f t="shared" si="39"/>
        <v>0.70137988019297326</v>
      </c>
      <c r="CB54" s="148">
        <f t="shared" si="40"/>
        <v>0.68095133999317792</v>
      </c>
      <c r="CC54" s="148">
        <f t="shared" si="41"/>
        <v>0.66111780581861923</v>
      </c>
      <c r="CD54" s="148">
        <f t="shared" si="42"/>
        <v>0.64186194739671765</v>
      </c>
      <c r="CE54" s="148">
        <f t="shared" si="43"/>
        <v>0.62316693922011435</v>
      </c>
      <c r="CF54" s="148">
        <f t="shared" si="44"/>
        <v>0.60501644584477121</v>
      </c>
      <c r="CG54" s="148">
        <f t="shared" si="45"/>
        <v>0.5873946076162827</v>
      </c>
      <c r="CH54" s="148">
        <f t="shared" si="46"/>
        <v>0.57028602681192497</v>
      </c>
      <c r="CI54" s="148">
        <f t="shared" si="47"/>
        <v>0.55367575418633497</v>
      </c>
      <c r="CJ54" s="148">
        <f t="shared" si="48"/>
        <v>0.5375492759090631</v>
      </c>
      <c r="CK54" s="148">
        <f t="shared" si="49"/>
        <v>0.52189250088258554</v>
      </c>
      <c r="CL54" s="148">
        <f t="shared" si="50"/>
        <v>0.50669174842969467</v>
      </c>
      <c r="CM54" s="148">
        <f t="shared" si="51"/>
        <v>0.49193373633950943</v>
      </c>
      <c r="CN54" s="148">
        <f t="shared" si="52"/>
        <v>0.47760556926165965</v>
      </c>
      <c r="CO54" s="148">
        <f t="shared" si="53"/>
        <v>0.46369472743850448</v>
      </c>
      <c r="CP54" s="148">
        <f t="shared" si="54"/>
        <v>0.45018905576553836</v>
      </c>
      <c r="CQ54" s="148">
        <f t="shared" si="55"/>
        <v>0.4370767531704256</v>
      </c>
      <c r="CR54" s="148">
        <f t="shared" si="56"/>
        <v>0.42434636230138412</v>
      </c>
      <c r="CS54" s="148">
        <f t="shared" si="57"/>
        <v>0.41198675951590691</v>
      </c>
      <c r="CT54" s="58">
        <f t="shared" si="58"/>
        <v>0</v>
      </c>
      <c r="CU54" s="58" t="e">
        <f t="shared" si="59"/>
        <v>#DIV/0!</v>
      </c>
      <c r="CV54" s="58" t="e">
        <f t="shared" si="60"/>
        <v>#DIV/0!</v>
      </c>
      <c r="CW54" s="58" t="e">
        <f t="shared" si="61"/>
        <v>#DIV/0!</v>
      </c>
      <c r="CX54" s="58" t="e">
        <f t="shared" si="62"/>
        <v>#DIV/0!</v>
      </c>
      <c r="CY54" s="58" t="e">
        <f t="shared" si="63"/>
        <v>#DIV/0!</v>
      </c>
      <c r="CZ54" s="58" t="e">
        <f t="shared" si="64"/>
        <v>#DIV/0!</v>
      </c>
      <c r="DA54" s="58" t="e">
        <f t="shared" si="65"/>
        <v>#DIV/0!</v>
      </c>
      <c r="DB54" s="58" t="e">
        <f t="shared" si="66"/>
        <v>#DIV/0!</v>
      </c>
      <c r="DC54" s="58" t="e">
        <f t="shared" si="67"/>
        <v>#DIV/0!</v>
      </c>
      <c r="DD54" s="58" t="e">
        <f t="shared" si="68"/>
        <v>#DIV/0!</v>
      </c>
      <c r="DE54" s="58" t="e">
        <f t="shared" si="69"/>
        <v>#DIV/0!</v>
      </c>
      <c r="DF54" s="58" t="e">
        <f t="shared" si="70"/>
        <v>#DIV/0!</v>
      </c>
      <c r="DG54" s="58" t="e">
        <f t="shared" si="71"/>
        <v>#DIV/0!</v>
      </c>
      <c r="DH54" s="58" t="e">
        <f t="shared" si="72"/>
        <v>#DIV/0!</v>
      </c>
      <c r="DI54" s="58" t="e">
        <f t="shared" si="73"/>
        <v>#DIV/0!</v>
      </c>
      <c r="DJ54" s="58" t="e">
        <f t="shared" si="74"/>
        <v>#DIV/0!</v>
      </c>
      <c r="DK54" s="58" t="e">
        <f t="shared" si="75"/>
        <v>#DIV/0!</v>
      </c>
      <c r="DL54" s="58" t="e">
        <f t="shared" si="76"/>
        <v>#DIV/0!</v>
      </c>
      <c r="DM54" s="58" t="e">
        <f t="shared" si="77"/>
        <v>#DIV/0!</v>
      </c>
      <c r="DN54" s="58" t="e">
        <f t="shared" si="78"/>
        <v>#DIV/0!</v>
      </c>
      <c r="DO54" s="58" t="e">
        <f t="shared" si="79"/>
        <v>#DIV/0!</v>
      </c>
      <c r="DP54" s="58" t="e">
        <f t="shared" si="80"/>
        <v>#DIV/0!</v>
      </c>
      <c r="DQ54" s="58" t="e">
        <f t="shared" si="81"/>
        <v>#DIV/0!</v>
      </c>
      <c r="DR54" s="58" t="e">
        <f t="shared" si="82"/>
        <v>#DIV/0!</v>
      </c>
      <c r="DS54" s="58" t="e">
        <f t="shared" si="83"/>
        <v>#DIV/0!</v>
      </c>
      <c r="DT54" s="58" t="e">
        <f t="shared" si="84"/>
        <v>#DIV/0!</v>
      </c>
      <c r="DU54" s="58" t="e">
        <f t="shared" si="85"/>
        <v>#DIV/0!</v>
      </c>
      <c r="DV54" s="58" t="e">
        <f t="shared" si="86"/>
        <v>#DIV/0!</v>
      </c>
      <c r="DW54" s="58" t="e">
        <f t="shared" si="87"/>
        <v>#DIV/0!</v>
      </c>
      <c r="DX54" s="58" t="e">
        <f t="shared" si="88"/>
        <v>#DIV/0!</v>
      </c>
      <c r="DY54" s="58">
        <f t="shared" si="89"/>
        <v>0</v>
      </c>
      <c r="DZ54" s="58" t="e">
        <f t="shared" si="118"/>
        <v>#DIV/0!</v>
      </c>
      <c r="EA54" s="58" t="e">
        <f t="shared" si="119"/>
        <v>#DIV/0!</v>
      </c>
      <c r="EB54" s="58" t="e">
        <f t="shared" si="90"/>
        <v>#DIV/0!</v>
      </c>
      <c r="EC54" s="58" t="e">
        <f t="shared" si="91"/>
        <v>#DIV/0!</v>
      </c>
      <c r="ED54" s="58" t="e">
        <f t="shared" si="92"/>
        <v>#DIV/0!</v>
      </c>
      <c r="EE54" s="58" t="e">
        <f t="shared" si="93"/>
        <v>#DIV/0!</v>
      </c>
      <c r="EF54" s="58" t="e">
        <f t="shared" si="94"/>
        <v>#DIV/0!</v>
      </c>
      <c r="EG54" s="58" t="e">
        <f t="shared" si="95"/>
        <v>#DIV/0!</v>
      </c>
      <c r="EH54" s="58" t="e">
        <f t="shared" si="96"/>
        <v>#DIV/0!</v>
      </c>
      <c r="EI54" s="58" t="e">
        <f t="shared" si="97"/>
        <v>#DIV/0!</v>
      </c>
      <c r="EJ54" s="58" t="e">
        <f t="shared" si="98"/>
        <v>#DIV/0!</v>
      </c>
      <c r="EK54" s="58" t="e">
        <f t="shared" si="99"/>
        <v>#DIV/0!</v>
      </c>
      <c r="EL54" s="58" t="e">
        <f t="shared" si="100"/>
        <v>#DIV/0!</v>
      </c>
      <c r="EM54" s="58" t="e">
        <f t="shared" si="101"/>
        <v>#DIV/0!</v>
      </c>
      <c r="EN54" s="58" t="e">
        <f t="shared" si="102"/>
        <v>#DIV/0!</v>
      </c>
      <c r="EO54" s="58" t="e">
        <f t="shared" si="103"/>
        <v>#DIV/0!</v>
      </c>
      <c r="EP54" s="58" t="e">
        <f t="shared" si="104"/>
        <v>#DIV/0!</v>
      </c>
      <c r="EQ54" s="58" t="e">
        <f t="shared" si="105"/>
        <v>#DIV/0!</v>
      </c>
      <c r="ER54" s="58" t="e">
        <f t="shared" si="106"/>
        <v>#DIV/0!</v>
      </c>
      <c r="ES54" s="58" t="e">
        <f t="shared" si="107"/>
        <v>#DIV/0!</v>
      </c>
      <c r="ET54" s="58" t="e">
        <f t="shared" si="108"/>
        <v>#DIV/0!</v>
      </c>
      <c r="EU54" s="58" t="e">
        <f t="shared" si="109"/>
        <v>#DIV/0!</v>
      </c>
      <c r="EV54" s="58" t="e">
        <f t="shared" si="110"/>
        <v>#DIV/0!</v>
      </c>
      <c r="EW54" s="58" t="e">
        <f t="shared" si="111"/>
        <v>#DIV/0!</v>
      </c>
      <c r="EX54" s="58" t="e">
        <f t="shared" si="112"/>
        <v>#DIV/0!</v>
      </c>
      <c r="EY54" s="58" t="e">
        <f t="shared" si="113"/>
        <v>#DIV/0!</v>
      </c>
      <c r="EZ54" s="58" t="e">
        <f t="shared" si="114"/>
        <v>#DIV/0!</v>
      </c>
      <c r="FA54" s="58" t="e">
        <f t="shared" si="115"/>
        <v>#DIV/0!</v>
      </c>
      <c r="FB54" s="58" t="e">
        <f t="shared" si="116"/>
        <v>#DIV/0!</v>
      </c>
      <c r="FC54" s="149" t="e">
        <f t="shared" si="117"/>
        <v>#DIV/0!</v>
      </c>
    </row>
    <row r="55" spans="1:159" x14ac:dyDescent="0.25">
      <c r="A55" s="90">
        <v>55</v>
      </c>
      <c r="B55" s="150"/>
      <c r="C55" s="151"/>
      <c r="D55" s="151"/>
      <c r="E55" s="151"/>
      <c r="F55" s="151"/>
      <c r="G55" s="151"/>
      <c r="H55" s="151"/>
      <c r="I55" s="151"/>
      <c r="J55" s="151"/>
      <c r="K55" s="152"/>
      <c r="L55" s="127" t="e">
        <f t="shared" si="6"/>
        <v>#DIV/0!</v>
      </c>
      <c r="M55" s="127" t="e">
        <f t="shared" si="7"/>
        <v>#DIV/0!</v>
      </c>
      <c r="N55" s="127">
        <f t="shared" si="8"/>
        <v>0</v>
      </c>
      <c r="O55" s="127" t="e">
        <f t="shared" si="9"/>
        <v>#DIV/0!</v>
      </c>
      <c r="P55" s="66" t="e">
        <f t="shared" si="10"/>
        <v>#DIV/0!</v>
      </c>
      <c r="Q55" s="40"/>
      <c r="R55" s="105" t="e">
        <f t="shared" si="11"/>
        <v>#DIV/0!</v>
      </c>
      <c r="S55" s="142">
        <f t="shared" si="12"/>
        <v>0</v>
      </c>
      <c r="T55" s="142" t="e">
        <f t="shared" si="13"/>
        <v>#DIV/0!</v>
      </c>
      <c r="U55" s="143">
        <v>1.31E-6</v>
      </c>
      <c r="V55" s="143" t="e">
        <f t="shared" si="14"/>
        <v>#DIV/0!</v>
      </c>
      <c r="W55" s="144">
        <v>0.4</v>
      </c>
      <c r="X55" s="143" t="e">
        <f t="shared" si="15"/>
        <v>#DIV/0!</v>
      </c>
      <c r="Y55" s="145">
        <v>2.5000000000000001E-2</v>
      </c>
      <c r="Z55" s="145" t="e">
        <f t="shared" si="16"/>
        <v>#DIV/0!</v>
      </c>
      <c r="AA55" s="145" t="e">
        <f t="shared" si="17"/>
        <v>#DIV/0!</v>
      </c>
      <c r="AB55" s="145" t="e">
        <f t="shared" si="18"/>
        <v>#DIV/0!</v>
      </c>
      <c r="AC55" s="145" t="e">
        <f t="shared" si="19"/>
        <v>#DIV/0!</v>
      </c>
      <c r="AD55" s="145" t="e">
        <f t="shared" si="20"/>
        <v>#DIV/0!</v>
      </c>
      <c r="AE55" s="146" t="e">
        <f t="shared" si="21"/>
        <v>#DIV/0!</v>
      </c>
      <c r="AF55" s="144" t="e">
        <f t="shared" si="22"/>
        <v>#DIV/0!</v>
      </c>
      <c r="AG55" s="144" t="e">
        <f t="shared" si="23"/>
        <v>#DIV/0!</v>
      </c>
      <c r="AI55" s="101">
        <v>0</v>
      </c>
      <c r="AJ55" s="101">
        <v>1</v>
      </c>
      <c r="AK55" s="101">
        <v>2</v>
      </c>
      <c r="AL55" s="101">
        <v>3</v>
      </c>
      <c r="AM55" s="101">
        <v>4</v>
      </c>
      <c r="AN55" s="101">
        <v>5</v>
      </c>
      <c r="AO55" s="101">
        <v>6</v>
      </c>
      <c r="AP55" s="101">
        <v>7</v>
      </c>
      <c r="AQ55" s="101">
        <v>8</v>
      </c>
      <c r="AR55" s="101">
        <v>9</v>
      </c>
      <c r="AS55" s="101">
        <v>10</v>
      </c>
      <c r="AT55" s="101">
        <v>11</v>
      </c>
      <c r="AU55" s="101">
        <v>12</v>
      </c>
      <c r="AV55" s="101">
        <v>13</v>
      </c>
      <c r="AW55" s="101">
        <v>14</v>
      </c>
      <c r="AX55" s="101">
        <v>15</v>
      </c>
      <c r="AY55" s="101">
        <v>16</v>
      </c>
      <c r="AZ55" s="101">
        <v>17</v>
      </c>
      <c r="BA55" s="101">
        <v>18</v>
      </c>
      <c r="BB55" s="101">
        <v>19</v>
      </c>
      <c r="BC55" s="101">
        <v>20</v>
      </c>
      <c r="BD55" s="101">
        <v>21</v>
      </c>
      <c r="BE55" s="101">
        <v>22</v>
      </c>
      <c r="BF55" s="101">
        <v>23</v>
      </c>
      <c r="BG55" s="101">
        <v>24</v>
      </c>
      <c r="BH55" s="101">
        <v>25</v>
      </c>
      <c r="BI55" s="101">
        <v>26</v>
      </c>
      <c r="BJ55" s="101">
        <v>27</v>
      </c>
      <c r="BK55" s="101">
        <v>28</v>
      </c>
      <c r="BL55" s="101">
        <v>29</v>
      </c>
      <c r="BM55" s="101">
        <v>30</v>
      </c>
      <c r="BN55" s="147">
        <v>0.03</v>
      </c>
      <c r="BO55" s="148">
        <f t="shared" si="27"/>
        <v>1</v>
      </c>
      <c r="BP55" s="148">
        <f t="shared" si="28"/>
        <v>0.970873786407767</v>
      </c>
      <c r="BQ55" s="148">
        <f t="shared" si="29"/>
        <v>0.94259590913375435</v>
      </c>
      <c r="BR55" s="148">
        <f t="shared" si="30"/>
        <v>0.91514165935315961</v>
      </c>
      <c r="BS55" s="148">
        <f t="shared" si="31"/>
        <v>0.888487047915689</v>
      </c>
      <c r="BT55" s="148">
        <f t="shared" si="32"/>
        <v>0.86260878438416411</v>
      </c>
      <c r="BU55" s="148">
        <f t="shared" si="33"/>
        <v>0.83748425668365445</v>
      </c>
      <c r="BV55" s="148">
        <f t="shared" si="34"/>
        <v>0.81309151134335378</v>
      </c>
      <c r="BW55" s="148">
        <f t="shared" si="35"/>
        <v>0.78940923431393573</v>
      </c>
      <c r="BX55" s="148">
        <f t="shared" si="36"/>
        <v>0.76641673234362695</v>
      </c>
      <c r="BY55" s="148">
        <f t="shared" si="37"/>
        <v>0.74409391489672516</v>
      </c>
      <c r="BZ55" s="148">
        <f t="shared" si="38"/>
        <v>0.72242127659876232</v>
      </c>
      <c r="CA55" s="148">
        <f t="shared" si="39"/>
        <v>0.70137988019297326</v>
      </c>
      <c r="CB55" s="148">
        <f t="shared" si="40"/>
        <v>0.68095133999317792</v>
      </c>
      <c r="CC55" s="148">
        <f t="shared" si="41"/>
        <v>0.66111780581861923</v>
      </c>
      <c r="CD55" s="148">
        <f t="shared" si="42"/>
        <v>0.64186194739671765</v>
      </c>
      <c r="CE55" s="148">
        <f t="shared" si="43"/>
        <v>0.62316693922011435</v>
      </c>
      <c r="CF55" s="148">
        <f t="shared" si="44"/>
        <v>0.60501644584477121</v>
      </c>
      <c r="CG55" s="148">
        <f t="shared" si="45"/>
        <v>0.5873946076162827</v>
      </c>
      <c r="CH55" s="148">
        <f t="shared" si="46"/>
        <v>0.57028602681192497</v>
      </c>
      <c r="CI55" s="148">
        <f t="shared" si="47"/>
        <v>0.55367575418633497</v>
      </c>
      <c r="CJ55" s="148">
        <f t="shared" si="48"/>
        <v>0.5375492759090631</v>
      </c>
      <c r="CK55" s="148">
        <f t="shared" si="49"/>
        <v>0.52189250088258554</v>
      </c>
      <c r="CL55" s="148">
        <f t="shared" si="50"/>
        <v>0.50669174842969467</v>
      </c>
      <c r="CM55" s="148">
        <f t="shared" si="51"/>
        <v>0.49193373633950943</v>
      </c>
      <c r="CN55" s="148">
        <f t="shared" si="52"/>
        <v>0.47760556926165965</v>
      </c>
      <c r="CO55" s="148">
        <f t="shared" si="53"/>
        <v>0.46369472743850448</v>
      </c>
      <c r="CP55" s="148">
        <f t="shared" si="54"/>
        <v>0.45018905576553836</v>
      </c>
      <c r="CQ55" s="148">
        <f t="shared" si="55"/>
        <v>0.4370767531704256</v>
      </c>
      <c r="CR55" s="148">
        <f t="shared" si="56"/>
        <v>0.42434636230138412</v>
      </c>
      <c r="CS55" s="148">
        <f t="shared" si="57"/>
        <v>0.41198675951590691</v>
      </c>
      <c r="CT55" s="58">
        <f t="shared" si="58"/>
        <v>0</v>
      </c>
      <c r="CU55" s="58" t="e">
        <f t="shared" si="59"/>
        <v>#DIV/0!</v>
      </c>
      <c r="CV55" s="58" t="e">
        <f t="shared" si="60"/>
        <v>#DIV/0!</v>
      </c>
      <c r="CW55" s="58" t="e">
        <f t="shared" si="61"/>
        <v>#DIV/0!</v>
      </c>
      <c r="CX55" s="58" t="e">
        <f t="shared" si="62"/>
        <v>#DIV/0!</v>
      </c>
      <c r="CY55" s="58" t="e">
        <f t="shared" si="63"/>
        <v>#DIV/0!</v>
      </c>
      <c r="CZ55" s="58" t="e">
        <f t="shared" si="64"/>
        <v>#DIV/0!</v>
      </c>
      <c r="DA55" s="58" t="e">
        <f t="shared" si="65"/>
        <v>#DIV/0!</v>
      </c>
      <c r="DB55" s="58" t="e">
        <f t="shared" si="66"/>
        <v>#DIV/0!</v>
      </c>
      <c r="DC55" s="58" t="e">
        <f t="shared" si="67"/>
        <v>#DIV/0!</v>
      </c>
      <c r="DD55" s="58" t="e">
        <f t="shared" si="68"/>
        <v>#DIV/0!</v>
      </c>
      <c r="DE55" s="58" t="e">
        <f t="shared" si="69"/>
        <v>#DIV/0!</v>
      </c>
      <c r="DF55" s="58" t="e">
        <f t="shared" si="70"/>
        <v>#DIV/0!</v>
      </c>
      <c r="DG55" s="58" t="e">
        <f t="shared" si="71"/>
        <v>#DIV/0!</v>
      </c>
      <c r="DH55" s="58" t="e">
        <f t="shared" si="72"/>
        <v>#DIV/0!</v>
      </c>
      <c r="DI55" s="58" t="e">
        <f t="shared" si="73"/>
        <v>#DIV/0!</v>
      </c>
      <c r="DJ55" s="58" t="e">
        <f t="shared" si="74"/>
        <v>#DIV/0!</v>
      </c>
      <c r="DK55" s="58" t="e">
        <f t="shared" si="75"/>
        <v>#DIV/0!</v>
      </c>
      <c r="DL55" s="58" t="e">
        <f t="shared" si="76"/>
        <v>#DIV/0!</v>
      </c>
      <c r="DM55" s="58" t="e">
        <f t="shared" si="77"/>
        <v>#DIV/0!</v>
      </c>
      <c r="DN55" s="58" t="e">
        <f t="shared" si="78"/>
        <v>#DIV/0!</v>
      </c>
      <c r="DO55" s="58" t="e">
        <f t="shared" si="79"/>
        <v>#DIV/0!</v>
      </c>
      <c r="DP55" s="58" t="e">
        <f t="shared" si="80"/>
        <v>#DIV/0!</v>
      </c>
      <c r="DQ55" s="58" t="e">
        <f t="shared" si="81"/>
        <v>#DIV/0!</v>
      </c>
      <c r="DR55" s="58" t="e">
        <f t="shared" si="82"/>
        <v>#DIV/0!</v>
      </c>
      <c r="DS55" s="58" t="e">
        <f t="shared" si="83"/>
        <v>#DIV/0!</v>
      </c>
      <c r="DT55" s="58" t="e">
        <f t="shared" si="84"/>
        <v>#DIV/0!</v>
      </c>
      <c r="DU55" s="58" t="e">
        <f t="shared" si="85"/>
        <v>#DIV/0!</v>
      </c>
      <c r="DV55" s="58" t="e">
        <f t="shared" si="86"/>
        <v>#DIV/0!</v>
      </c>
      <c r="DW55" s="58" t="e">
        <f t="shared" si="87"/>
        <v>#DIV/0!</v>
      </c>
      <c r="DX55" s="58" t="e">
        <f t="shared" si="88"/>
        <v>#DIV/0!</v>
      </c>
      <c r="DY55" s="58">
        <f t="shared" si="89"/>
        <v>0</v>
      </c>
      <c r="DZ55" s="58" t="e">
        <f t="shared" si="118"/>
        <v>#DIV/0!</v>
      </c>
      <c r="EA55" s="58" t="e">
        <f t="shared" si="119"/>
        <v>#DIV/0!</v>
      </c>
      <c r="EB55" s="58" t="e">
        <f t="shared" si="90"/>
        <v>#DIV/0!</v>
      </c>
      <c r="EC55" s="58" t="e">
        <f t="shared" si="91"/>
        <v>#DIV/0!</v>
      </c>
      <c r="ED55" s="58" t="e">
        <f t="shared" si="92"/>
        <v>#DIV/0!</v>
      </c>
      <c r="EE55" s="58" t="e">
        <f t="shared" si="93"/>
        <v>#DIV/0!</v>
      </c>
      <c r="EF55" s="58" t="e">
        <f t="shared" si="94"/>
        <v>#DIV/0!</v>
      </c>
      <c r="EG55" s="58" t="e">
        <f t="shared" si="95"/>
        <v>#DIV/0!</v>
      </c>
      <c r="EH55" s="58" t="e">
        <f t="shared" si="96"/>
        <v>#DIV/0!</v>
      </c>
      <c r="EI55" s="58" t="e">
        <f t="shared" si="97"/>
        <v>#DIV/0!</v>
      </c>
      <c r="EJ55" s="58" t="e">
        <f t="shared" si="98"/>
        <v>#DIV/0!</v>
      </c>
      <c r="EK55" s="58" t="e">
        <f t="shared" si="99"/>
        <v>#DIV/0!</v>
      </c>
      <c r="EL55" s="58" t="e">
        <f t="shared" si="100"/>
        <v>#DIV/0!</v>
      </c>
      <c r="EM55" s="58" t="e">
        <f t="shared" si="101"/>
        <v>#DIV/0!</v>
      </c>
      <c r="EN55" s="58" t="e">
        <f t="shared" si="102"/>
        <v>#DIV/0!</v>
      </c>
      <c r="EO55" s="58" t="e">
        <f t="shared" si="103"/>
        <v>#DIV/0!</v>
      </c>
      <c r="EP55" s="58" t="e">
        <f t="shared" si="104"/>
        <v>#DIV/0!</v>
      </c>
      <c r="EQ55" s="58" t="e">
        <f t="shared" si="105"/>
        <v>#DIV/0!</v>
      </c>
      <c r="ER55" s="58" t="e">
        <f t="shared" si="106"/>
        <v>#DIV/0!</v>
      </c>
      <c r="ES55" s="58" t="e">
        <f t="shared" si="107"/>
        <v>#DIV/0!</v>
      </c>
      <c r="ET55" s="58" t="e">
        <f t="shared" si="108"/>
        <v>#DIV/0!</v>
      </c>
      <c r="EU55" s="58" t="e">
        <f t="shared" si="109"/>
        <v>#DIV/0!</v>
      </c>
      <c r="EV55" s="58" t="e">
        <f t="shared" si="110"/>
        <v>#DIV/0!</v>
      </c>
      <c r="EW55" s="58" t="e">
        <f t="shared" si="111"/>
        <v>#DIV/0!</v>
      </c>
      <c r="EX55" s="58" t="e">
        <f t="shared" si="112"/>
        <v>#DIV/0!</v>
      </c>
      <c r="EY55" s="58" t="e">
        <f t="shared" si="113"/>
        <v>#DIV/0!</v>
      </c>
      <c r="EZ55" s="58" t="e">
        <f t="shared" si="114"/>
        <v>#DIV/0!</v>
      </c>
      <c r="FA55" s="58" t="e">
        <f t="shared" si="115"/>
        <v>#DIV/0!</v>
      </c>
      <c r="FB55" s="58" t="e">
        <f t="shared" si="116"/>
        <v>#DIV/0!</v>
      </c>
      <c r="FC55" s="149" t="e">
        <f t="shared" si="117"/>
        <v>#DIV/0!</v>
      </c>
    </row>
    <row r="56" spans="1:159" x14ac:dyDescent="0.25">
      <c r="A56" s="90">
        <v>56</v>
      </c>
      <c r="B56" s="150"/>
      <c r="C56" s="151"/>
      <c r="D56" s="151"/>
      <c r="E56" s="151"/>
      <c r="F56" s="151"/>
      <c r="G56" s="151"/>
      <c r="H56" s="151"/>
      <c r="I56" s="151"/>
      <c r="J56" s="151"/>
      <c r="K56" s="152"/>
      <c r="L56" s="127" t="e">
        <f t="shared" si="6"/>
        <v>#DIV/0!</v>
      </c>
      <c r="M56" s="127" t="e">
        <f t="shared" si="7"/>
        <v>#DIV/0!</v>
      </c>
      <c r="N56" s="127">
        <f t="shared" si="8"/>
        <v>0</v>
      </c>
      <c r="O56" s="127" t="e">
        <f t="shared" si="9"/>
        <v>#DIV/0!</v>
      </c>
      <c r="P56" s="66" t="e">
        <f t="shared" si="10"/>
        <v>#DIV/0!</v>
      </c>
      <c r="Q56" s="40"/>
      <c r="R56" s="105" t="e">
        <f t="shared" si="11"/>
        <v>#DIV/0!</v>
      </c>
      <c r="S56" s="142">
        <f t="shared" si="12"/>
        <v>0</v>
      </c>
      <c r="T56" s="142" t="e">
        <f t="shared" si="13"/>
        <v>#DIV/0!</v>
      </c>
      <c r="U56" s="143">
        <v>1.31E-6</v>
      </c>
      <c r="V56" s="143" t="e">
        <f t="shared" si="14"/>
        <v>#DIV/0!</v>
      </c>
      <c r="W56" s="144">
        <v>0.4</v>
      </c>
      <c r="X56" s="143" t="e">
        <f t="shared" si="15"/>
        <v>#DIV/0!</v>
      </c>
      <c r="Y56" s="145">
        <v>2.5000000000000001E-2</v>
      </c>
      <c r="Z56" s="145" t="e">
        <f t="shared" si="16"/>
        <v>#DIV/0!</v>
      </c>
      <c r="AA56" s="145" t="e">
        <f t="shared" si="17"/>
        <v>#DIV/0!</v>
      </c>
      <c r="AB56" s="145" t="e">
        <f t="shared" si="18"/>
        <v>#DIV/0!</v>
      </c>
      <c r="AC56" s="145" t="e">
        <f t="shared" si="19"/>
        <v>#DIV/0!</v>
      </c>
      <c r="AD56" s="145" t="e">
        <f t="shared" si="20"/>
        <v>#DIV/0!</v>
      </c>
      <c r="AE56" s="146" t="e">
        <f t="shared" si="21"/>
        <v>#DIV/0!</v>
      </c>
      <c r="AF56" s="144" t="e">
        <f t="shared" si="22"/>
        <v>#DIV/0!</v>
      </c>
      <c r="AG56" s="144" t="e">
        <f t="shared" si="23"/>
        <v>#DIV/0!</v>
      </c>
      <c r="AI56" s="101">
        <v>0</v>
      </c>
      <c r="AJ56" s="101">
        <v>1</v>
      </c>
      <c r="AK56" s="101">
        <v>2</v>
      </c>
      <c r="AL56" s="101">
        <v>3</v>
      </c>
      <c r="AM56" s="101">
        <v>4</v>
      </c>
      <c r="AN56" s="101">
        <v>5</v>
      </c>
      <c r="AO56" s="101">
        <v>6</v>
      </c>
      <c r="AP56" s="101">
        <v>7</v>
      </c>
      <c r="AQ56" s="101">
        <v>8</v>
      </c>
      <c r="AR56" s="101">
        <v>9</v>
      </c>
      <c r="AS56" s="101">
        <v>10</v>
      </c>
      <c r="AT56" s="101">
        <v>11</v>
      </c>
      <c r="AU56" s="101">
        <v>12</v>
      </c>
      <c r="AV56" s="101">
        <v>13</v>
      </c>
      <c r="AW56" s="101">
        <v>14</v>
      </c>
      <c r="AX56" s="101">
        <v>15</v>
      </c>
      <c r="AY56" s="101">
        <v>16</v>
      </c>
      <c r="AZ56" s="101">
        <v>17</v>
      </c>
      <c r="BA56" s="101">
        <v>18</v>
      </c>
      <c r="BB56" s="101">
        <v>19</v>
      </c>
      <c r="BC56" s="101">
        <v>20</v>
      </c>
      <c r="BD56" s="101">
        <v>21</v>
      </c>
      <c r="BE56" s="101">
        <v>22</v>
      </c>
      <c r="BF56" s="101">
        <v>23</v>
      </c>
      <c r="BG56" s="101">
        <v>24</v>
      </c>
      <c r="BH56" s="101">
        <v>25</v>
      </c>
      <c r="BI56" s="101">
        <v>26</v>
      </c>
      <c r="BJ56" s="101">
        <v>27</v>
      </c>
      <c r="BK56" s="101">
        <v>28</v>
      </c>
      <c r="BL56" s="101">
        <v>29</v>
      </c>
      <c r="BM56" s="101">
        <v>30</v>
      </c>
      <c r="BN56" s="147">
        <v>0.03</v>
      </c>
      <c r="BO56" s="148">
        <f t="shared" si="27"/>
        <v>1</v>
      </c>
      <c r="BP56" s="148">
        <f t="shared" si="28"/>
        <v>0.970873786407767</v>
      </c>
      <c r="BQ56" s="148">
        <f t="shared" si="29"/>
        <v>0.94259590913375435</v>
      </c>
      <c r="BR56" s="148">
        <f t="shared" si="30"/>
        <v>0.91514165935315961</v>
      </c>
      <c r="BS56" s="148">
        <f t="shared" si="31"/>
        <v>0.888487047915689</v>
      </c>
      <c r="BT56" s="148">
        <f t="shared" si="32"/>
        <v>0.86260878438416411</v>
      </c>
      <c r="BU56" s="148">
        <f t="shared" si="33"/>
        <v>0.83748425668365445</v>
      </c>
      <c r="BV56" s="148">
        <f t="shared" si="34"/>
        <v>0.81309151134335378</v>
      </c>
      <c r="BW56" s="148">
        <f t="shared" si="35"/>
        <v>0.78940923431393573</v>
      </c>
      <c r="BX56" s="148">
        <f t="shared" si="36"/>
        <v>0.76641673234362695</v>
      </c>
      <c r="BY56" s="148">
        <f t="shared" si="37"/>
        <v>0.74409391489672516</v>
      </c>
      <c r="BZ56" s="148">
        <f t="shared" si="38"/>
        <v>0.72242127659876232</v>
      </c>
      <c r="CA56" s="148">
        <f t="shared" si="39"/>
        <v>0.70137988019297326</v>
      </c>
      <c r="CB56" s="148">
        <f t="shared" si="40"/>
        <v>0.68095133999317792</v>
      </c>
      <c r="CC56" s="148">
        <f t="shared" si="41"/>
        <v>0.66111780581861923</v>
      </c>
      <c r="CD56" s="148">
        <f t="shared" si="42"/>
        <v>0.64186194739671765</v>
      </c>
      <c r="CE56" s="148">
        <f t="shared" si="43"/>
        <v>0.62316693922011435</v>
      </c>
      <c r="CF56" s="148">
        <f t="shared" si="44"/>
        <v>0.60501644584477121</v>
      </c>
      <c r="CG56" s="148">
        <f t="shared" si="45"/>
        <v>0.5873946076162827</v>
      </c>
      <c r="CH56" s="148">
        <f t="shared" si="46"/>
        <v>0.57028602681192497</v>
      </c>
      <c r="CI56" s="148">
        <f t="shared" si="47"/>
        <v>0.55367575418633497</v>
      </c>
      <c r="CJ56" s="148">
        <f t="shared" si="48"/>
        <v>0.5375492759090631</v>
      </c>
      <c r="CK56" s="148">
        <f t="shared" si="49"/>
        <v>0.52189250088258554</v>
      </c>
      <c r="CL56" s="148">
        <f t="shared" si="50"/>
        <v>0.50669174842969467</v>
      </c>
      <c r="CM56" s="148">
        <f t="shared" si="51"/>
        <v>0.49193373633950943</v>
      </c>
      <c r="CN56" s="148">
        <f t="shared" si="52"/>
        <v>0.47760556926165965</v>
      </c>
      <c r="CO56" s="148">
        <f t="shared" si="53"/>
        <v>0.46369472743850448</v>
      </c>
      <c r="CP56" s="148">
        <f t="shared" si="54"/>
        <v>0.45018905576553836</v>
      </c>
      <c r="CQ56" s="148">
        <f t="shared" si="55"/>
        <v>0.4370767531704256</v>
      </c>
      <c r="CR56" s="148">
        <f t="shared" si="56"/>
        <v>0.42434636230138412</v>
      </c>
      <c r="CS56" s="148">
        <f t="shared" si="57"/>
        <v>0.41198675951590691</v>
      </c>
      <c r="CT56" s="58">
        <f t="shared" si="58"/>
        <v>0</v>
      </c>
      <c r="CU56" s="58" t="e">
        <f t="shared" si="59"/>
        <v>#DIV/0!</v>
      </c>
      <c r="CV56" s="58" t="e">
        <f t="shared" si="60"/>
        <v>#DIV/0!</v>
      </c>
      <c r="CW56" s="58" t="e">
        <f t="shared" si="61"/>
        <v>#DIV/0!</v>
      </c>
      <c r="CX56" s="58" t="e">
        <f t="shared" si="62"/>
        <v>#DIV/0!</v>
      </c>
      <c r="CY56" s="58" t="e">
        <f t="shared" si="63"/>
        <v>#DIV/0!</v>
      </c>
      <c r="CZ56" s="58" t="e">
        <f t="shared" si="64"/>
        <v>#DIV/0!</v>
      </c>
      <c r="DA56" s="58" t="e">
        <f t="shared" si="65"/>
        <v>#DIV/0!</v>
      </c>
      <c r="DB56" s="58" t="e">
        <f t="shared" si="66"/>
        <v>#DIV/0!</v>
      </c>
      <c r="DC56" s="58" t="e">
        <f t="shared" si="67"/>
        <v>#DIV/0!</v>
      </c>
      <c r="DD56" s="58" t="e">
        <f t="shared" si="68"/>
        <v>#DIV/0!</v>
      </c>
      <c r="DE56" s="58" t="e">
        <f t="shared" si="69"/>
        <v>#DIV/0!</v>
      </c>
      <c r="DF56" s="58" t="e">
        <f t="shared" si="70"/>
        <v>#DIV/0!</v>
      </c>
      <c r="DG56" s="58" t="e">
        <f t="shared" si="71"/>
        <v>#DIV/0!</v>
      </c>
      <c r="DH56" s="58" t="e">
        <f t="shared" si="72"/>
        <v>#DIV/0!</v>
      </c>
      <c r="DI56" s="58" t="e">
        <f t="shared" si="73"/>
        <v>#DIV/0!</v>
      </c>
      <c r="DJ56" s="58" t="e">
        <f t="shared" si="74"/>
        <v>#DIV/0!</v>
      </c>
      <c r="DK56" s="58" t="e">
        <f t="shared" si="75"/>
        <v>#DIV/0!</v>
      </c>
      <c r="DL56" s="58" t="e">
        <f t="shared" si="76"/>
        <v>#DIV/0!</v>
      </c>
      <c r="DM56" s="58" t="e">
        <f t="shared" si="77"/>
        <v>#DIV/0!</v>
      </c>
      <c r="DN56" s="58" t="e">
        <f t="shared" si="78"/>
        <v>#DIV/0!</v>
      </c>
      <c r="DO56" s="58" t="e">
        <f t="shared" si="79"/>
        <v>#DIV/0!</v>
      </c>
      <c r="DP56" s="58" t="e">
        <f t="shared" si="80"/>
        <v>#DIV/0!</v>
      </c>
      <c r="DQ56" s="58" t="e">
        <f t="shared" si="81"/>
        <v>#DIV/0!</v>
      </c>
      <c r="DR56" s="58" t="e">
        <f t="shared" si="82"/>
        <v>#DIV/0!</v>
      </c>
      <c r="DS56" s="58" t="e">
        <f t="shared" si="83"/>
        <v>#DIV/0!</v>
      </c>
      <c r="DT56" s="58" t="e">
        <f t="shared" si="84"/>
        <v>#DIV/0!</v>
      </c>
      <c r="DU56" s="58" t="e">
        <f t="shared" si="85"/>
        <v>#DIV/0!</v>
      </c>
      <c r="DV56" s="58" t="e">
        <f t="shared" si="86"/>
        <v>#DIV/0!</v>
      </c>
      <c r="DW56" s="58" t="e">
        <f t="shared" si="87"/>
        <v>#DIV/0!</v>
      </c>
      <c r="DX56" s="58" t="e">
        <f t="shared" si="88"/>
        <v>#DIV/0!</v>
      </c>
      <c r="DY56" s="58">
        <f t="shared" si="89"/>
        <v>0</v>
      </c>
      <c r="DZ56" s="58" t="e">
        <f t="shared" si="118"/>
        <v>#DIV/0!</v>
      </c>
      <c r="EA56" s="58" t="e">
        <f t="shared" si="119"/>
        <v>#DIV/0!</v>
      </c>
      <c r="EB56" s="58" t="e">
        <f t="shared" si="90"/>
        <v>#DIV/0!</v>
      </c>
      <c r="EC56" s="58" t="e">
        <f t="shared" si="91"/>
        <v>#DIV/0!</v>
      </c>
      <c r="ED56" s="58" t="e">
        <f t="shared" si="92"/>
        <v>#DIV/0!</v>
      </c>
      <c r="EE56" s="58" t="e">
        <f t="shared" si="93"/>
        <v>#DIV/0!</v>
      </c>
      <c r="EF56" s="58" t="e">
        <f t="shared" si="94"/>
        <v>#DIV/0!</v>
      </c>
      <c r="EG56" s="58" t="e">
        <f t="shared" si="95"/>
        <v>#DIV/0!</v>
      </c>
      <c r="EH56" s="58" t="e">
        <f t="shared" si="96"/>
        <v>#DIV/0!</v>
      </c>
      <c r="EI56" s="58" t="e">
        <f t="shared" si="97"/>
        <v>#DIV/0!</v>
      </c>
      <c r="EJ56" s="58" t="e">
        <f t="shared" si="98"/>
        <v>#DIV/0!</v>
      </c>
      <c r="EK56" s="58" t="e">
        <f t="shared" si="99"/>
        <v>#DIV/0!</v>
      </c>
      <c r="EL56" s="58" t="e">
        <f t="shared" si="100"/>
        <v>#DIV/0!</v>
      </c>
      <c r="EM56" s="58" t="e">
        <f t="shared" si="101"/>
        <v>#DIV/0!</v>
      </c>
      <c r="EN56" s="58" t="e">
        <f t="shared" si="102"/>
        <v>#DIV/0!</v>
      </c>
      <c r="EO56" s="58" t="e">
        <f t="shared" si="103"/>
        <v>#DIV/0!</v>
      </c>
      <c r="EP56" s="58" t="e">
        <f t="shared" si="104"/>
        <v>#DIV/0!</v>
      </c>
      <c r="EQ56" s="58" t="e">
        <f t="shared" si="105"/>
        <v>#DIV/0!</v>
      </c>
      <c r="ER56" s="58" t="e">
        <f t="shared" si="106"/>
        <v>#DIV/0!</v>
      </c>
      <c r="ES56" s="58" t="e">
        <f t="shared" si="107"/>
        <v>#DIV/0!</v>
      </c>
      <c r="ET56" s="58" t="e">
        <f t="shared" si="108"/>
        <v>#DIV/0!</v>
      </c>
      <c r="EU56" s="58" t="e">
        <f t="shared" si="109"/>
        <v>#DIV/0!</v>
      </c>
      <c r="EV56" s="58" t="e">
        <f t="shared" si="110"/>
        <v>#DIV/0!</v>
      </c>
      <c r="EW56" s="58" t="e">
        <f t="shared" si="111"/>
        <v>#DIV/0!</v>
      </c>
      <c r="EX56" s="58" t="e">
        <f t="shared" si="112"/>
        <v>#DIV/0!</v>
      </c>
      <c r="EY56" s="58" t="e">
        <f t="shared" si="113"/>
        <v>#DIV/0!</v>
      </c>
      <c r="EZ56" s="58" t="e">
        <f t="shared" si="114"/>
        <v>#DIV/0!</v>
      </c>
      <c r="FA56" s="58" t="e">
        <f t="shared" si="115"/>
        <v>#DIV/0!</v>
      </c>
      <c r="FB56" s="58" t="e">
        <f t="shared" si="116"/>
        <v>#DIV/0!</v>
      </c>
      <c r="FC56" s="149" t="e">
        <f t="shared" si="117"/>
        <v>#DIV/0!</v>
      </c>
    </row>
    <row r="57" spans="1:159" x14ac:dyDescent="0.25">
      <c r="A57" s="90">
        <v>57</v>
      </c>
      <c r="B57" s="150"/>
      <c r="C57" s="151"/>
      <c r="D57" s="151"/>
      <c r="E57" s="151"/>
      <c r="F57" s="151"/>
      <c r="G57" s="151"/>
      <c r="H57" s="151"/>
      <c r="I57" s="151"/>
      <c r="J57" s="151"/>
      <c r="K57" s="152"/>
      <c r="L57" s="127" t="e">
        <f t="shared" si="6"/>
        <v>#DIV/0!</v>
      </c>
      <c r="M57" s="127" t="e">
        <f t="shared" si="7"/>
        <v>#DIV/0!</v>
      </c>
      <c r="N57" s="127">
        <f t="shared" si="8"/>
        <v>0</v>
      </c>
      <c r="O57" s="127" t="e">
        <f t="shared" si="9"/>
        <v>#DIV/0!</v>
      </c>
      <c r="P57" s="66" t="e">
        <f t="shared" si="10"/>
        <v>#DIV/0!</v>
      </c>
      <c r="Q57" s="40"/>
      <c r="R57" s="105" t="e">
        <f t="shared" si="11"/>
        <v>#DIV/0!</v>
      </c>
      <c r="S57" s="142">
        <f t="shared" si="12"/>
        <v>0</v>
      </c>
      <c r="T57" s="142" t="e">
        <f t="shared" si="13"/>
        <v>#DIV/0!</v>
      </c>
      <c r="U57" s="143">
        <v>1.31E-6</v>
      </c>
      <c r="V57" s="143" t="e">
        <f t="shared" si="14"/>
        <v>#DIV/0!</v>
      </c>
      <c r="W57" s="144">
        <v>0.4</v>
      </c>
      <c r="X57" s="143" t="e">
        <f t="shared" si="15"/>
        <v>#DIV/0!</v>
      </c>
      <c r="Y57" s="145">
        <v>2.5000000000000001E-2</v>
      </c>
      <c r="Z57" s="145" t="e">
        <f t="shared" si="16"/>
        <v>#DIV/0!</v>
      </c>
      <c r="AA57" s="145" t="e">
        <f t="shared" si="17"/>
        <v>#DIV/0!</v>
      </c>
      <c r="AB57" s="145" t="e">
        <f t="shared" si="18"/>
        <v>#DIV/0!</v>
      </c>
      <c r="AC57" s="145" t="e">
        <f t="shared" si="19"/>
        <v>#DIV/0!</v>
      </c>
      <c r="AD57" s="145" t="e">
        <f t="shared" si="20"/>
        <v>#DIV/0!</v>
      </c>
      <c r="AE57" s="146" t="e">
        <f t="shared" si="21"/>
        <v>#DIV/0!</v>
      </c>
      <c r="AF57" s="144" t="e">
        <f t="shared" si="22"/>
        <v>#DIV/0!</v>
      </c>
      <c r="AG57" s="144" t="e">
        <f t="shared" si="23"/>
        <v>#DIV/0!</v>
      </c>
      <c r="AI57" s="101">
        <v>0</v>
      </c>
      <c r="AJ57" s="101">
        <v>1</v>
      </c>
      <c r="AK57" s="101">
        <v>2</v>
      </c>
      <c r="AL57" s="101">
        <v>3</v>
      </c>
      <c r="AM57" s="101">
        <v>4</v>
      </c>
      <c r="AN57" s="101">
        <v>5</v>
      </c>
      <c r="AO57" s="101">
        <v>6</v>
      </c>
      <c r="AP57" s="101">
        <v>7</v>
      </c>
      <c r="AQ57" s="101">
        <v>8</v>
      </c>
      <c r="AR57" s="101">
        <v>9</v>
      </c>
      <c r="AS57" s="101">
        <v>10</v>
      </c>
      <c r="AT57" s="101">
        <v>11</v>
      </c>
      <c r="AU57" s="101">
        <v>12</v>
      </c>
      <c r="AV57" s="101">
        <v>13</v>
      </c>
      <c r="AW57" s="101">
        <v>14</v>
      </c>
      <c r="AX57" s="101">
        <v>15</v>
      </c>
      <c r="AY57" s="101">
        <v>16</v>
      </c>
      <c r="AZ57" s="101">
        <v>17</v>
      </c>
      <c r="BA57" s="101">
        <v>18</v>
      </c>
      <c r="BB57" s="101">
        <v>19</v>
      </c>
      <c r="BC57" s="101">
        <v>20</v>
      </c>
      <c r="BD57" s="101">
        <v>21</v>
      </c>
      <c r="BE57" s="101">
        <v>22</v>
      </c>
      <c r="BF57" s="101">
        <v>23</v>
      </c>
      <c r="BG57" s="101">
        <v>24</v>
      </c>
      <c r="BH57" s="101">
        <v>25</v>
      </c>
      <c r="BI57" s="101">
        <v>26</v>
      </c>
      <c r="BJ57" s="101">
        <v>27</v>
      </c>
      <c r="BK57" s="101">
        <v>28</v>
      </c>
      <c r="BL57" s="101">
        <v>29</v>
      </c>
      <c r="BM57" s="101">
        <v>30</v>
      </c>
      <c r="BN57" s="147">
        <v>0.03</v>
      </c>
      <c r="BO57" s="148">
        <f t="shared" si="27"/>
        <v>1</v>
      </c>
      <c r="BP57" s="148">
        <f t="shared" si="28"/>
        <v>0.970873786407767</v>
      </c>
      <c r="BQ57" s="148">
        <f t="shared" si="29"/>
        <v>0.94259590913375435</v>
      </c>
      <c r="BR57" s="148">
        <f t="shared" si="30"/>
        <v>0.91514165935315961</v>
      </c>
      <c r="BS57" s="148">
        <f t="shared" si="31"/>
        <v>0.888487047915689</v>
      </c>
      <c r="BT57" s="148">
        <f t="shared" si="32"/>
        <v>0.86260878438416411</v>
      </c>
      <c r="BU57" s="148">
        <f t="shared" si="33"/>
        <v>0.83748425668365445</v>
      </c>
      <c r="BV57" s="148">
        <f t="shared" si="34"/>
        <v>0.81309151134335378</v>
      </c>
      <c r="BW57" s="148">
        <f t="shared" si="35"/>
        <v>0.78940923431393573</v>
      </c>
      <c r="BX57" s="148">
        <f t="shared" si="36"/>
        <v>0.76641673234362695</v>
      </c>
      <c r="BY57" s="148">
        <f t="shared" si="37"/>
        <v>0.74409391489672516</v>
      </c>
      <c r="BZ57" s="148">
        <f t="shared" si="38"/>
        <v>0.72242127659876232</v>
      </c>
      <c r="CA57" s="148">
        <f t="shared" si="39"/>
        <v>0.70137988019297326</v>
      </c>
      <c r="CB57" s="148">
        <f t="shared" si="40"/>
        <v>0.68095133999317792</v>
      </c>
      <c r="CC57" s="148">
        <f t="shared" si="41"/>
        <v>0.66111780581861923</v>
      </c>
      <c r="CD57" s="148">
        <f t="shared" si="42"/>
        <v>0.64186194739671765</v>
      </c>
      <c r="CE57" s="148">
        <f t="shared" si="43"/>
        <v>0.62316693922011435</v>
      </c>
      <c r="CF57" s="148">
        <f t="shared" si="44"/>
        <v>0.60501644584477121</v>
      </c>
      <c r="CG57" s="148">
        <f t="shared" si="45"/>
        <v>0.5873946076162827</v>
      </c>
      <c r="CH57" s="148">
        <f t="shared" si="46"/>
        <v>0.57028602681192497</v>
      </c>
      <c r="CI57" s="148">
        <f t="shared" si="47"/>
        <v>0.55367575418633497</v>
      </c>
      <c r="CJ57" s="148">
        <f t="shared" si="48"/>
        <v>0.5375492759090631</v>
      </c>
      <c r="CK57" s="148">
        <f t="shared" si="49"/>
        <v>0.52189250088258554</v>
      </c>
      <c r="CL57" s="148">
        <f t="shared" si="50"/>
        <v>0.50669174842969467</v>
      </c>
      <c r="CM57" s="148">
        <f t="shared" si="51"/>
        <v>0.49193373633950943</v>
      </c>
      <c r="CN57" s="148">
        <f t="shared" si="52"/>
        <v>0.47760556926165965</v>
      </c>
      <c r="CO57" s="148">
        <f t="shared" si="53"/>
        <v>0.46369472743850448</v>
      </c>
      <c r="CP57" s="148">
        <f t="shared" si="54"/>
        <v>0.45018905576553836</v>
      </c>
      <c r="CQ57" s="148">
        <f t="shared" si="55"/>
        <v>0.4370767531704256</v>
      </c>
      <c r="CR57" s="148">
        <f t="shared" si="56"/>
        <v>0.42434636230138412</v>
      </c>
      <c r="CS57" s="148">
        <f t="shared" si="57"/>
        <v>0.41198675951590691</v>
      </c>
      <c r="CT57" s="58">
        <f t="shared" si="58"/>
        <v>0</v>
      </c>
      <c r="CU57" s="58" t="e">
        <f t="shared" si="59"/>
        <v>#DIV/0!</v>
      </c>
      <c r="CV57" s="58" t="e">
        <f t="shared" si="60"/>
        <v>#DIV/0!</v>
      </c>
      <c r="CW57" s="58" t="e">
        <f t="shared" si="61"/>
        <v>#DIV/0!</v>
      </c>
      <c r="CX57" s="58" t="e">
        <f t="shared" si="62"/>
        <v>#DIV/0!</v>
      </c>
      <c r="CY57" s="58" t="e">
        <f t="shared" si="63"/>
        <v>#DIV/0!</v>
      </c>
      <c r="CZ57" s="58" t="e">
        <f t="shared" si="64"/>
        <v>#DIV/0!</v>
      </c>
      <c r="DA57" s="58" t="e">
        <f t="shared" si="65"/>
        <v>#DIV/0!</v>
      </c>
      <c r="DB57" s="58" t="e">
        <f t="shared" si="66"/>
        <v>#DIV/0!</v>
      </c>
      <c r="DC57" s="58" t="e">
        <f t="shared" si="67"/>
        <v>#DIV/0!</v>
      </c>
      <c r="DD57" s="58" t="e">
        <f t="shared" si="68"/>
        <v>#DIV/0!</v>
      </c>
      <c r="DE57" s="58" t="e">
        <f t="shared" si="69"/>
        <v>#DIV/0!</v>
      </c>
      <c r="DF57" s="58" t="e">
        <f t="shared" si="70"/>
        <v>#DIV/0!</v>
      </c>
      <c r="DG57" s="58" t="e">
        <f t="shared" si="71"/>
        <v>#DIV/0!</v>
      </c>
      <c r="DH57" s="58" t="e">
        <f t="shared" si="72"/>
        <v>#DIV/0!</v>
      </c>
      <c r="DI57" s="58" t="e">
        <f t="shared" si="73"/>
        <v>#DIV/0!</v>
      </c>
      <c r="DJ57" s="58" t="e">
        <f t="shared" si="74"/>
        <v>#DIV/0!</v>
      </c>
      <c r="DK57" s="58" t="e">
        <f t="shared" si="75"/>
        <v>#DIV/0!</v>
      </c>
      <c r="DL57" s="58" t="e">
        <f t="shared" si="76"/>
        <v>#DIV/0!</v>
      </c>
      <c r="DM57" s="58" t="e">
        <f t="shared" si="77"/>
        <v>#DIV/0!</v>
      </c>
      <c r="DN57" s="58" t="e">
        <f t="shared" si="78"/>
        <v>#DIV/0!</v>
      </c>
      <c r="DO57" s="58" t="e">
        <f t="shared" si="79"/>
        <v>#DIV/0!</v>
      </c>
      <c r="DP57" s="58" t="e">
        <f t="shared" si="80"/>
        <v>#DIV/0!</v>
      </c>
      <c r="DQ57" s="58" t="e">
        <f t="shared" si="81"/>
        <v>#DIV/0!</v>
      </c>
      <c r="DR57" s="58" t="e">
        <f t="shared" si="82"/>
        <v>#DIV/0!</v>
      </c>
      <c r="DS57" s="58" t="e">
        <f t="shared" si="83"/>
        <v>#DIV/0!</v>
      </c>
      <c r="DT57" s="58" t="e">
        <f t="shared" si="84"/>
        <v>#DIV/0!</v>
      </c>
      <c r="DU57" s="58" t="e">
        <f t="shared" si="85"/>
        <v>#DIV/0!</v>
      </c>
      <c r="DV57" s="58" t="e">
        <f t="shared" si="86"/>
        <v>#DIV/0!</v>
      </c>
      <c r="DW57" s="58" t="e">
        <f t="shared" si="87"/>
        <v>#DIV/0!</v>
      </c>
      <c r="DX57" s="58" t="e">
        <f t="shared" si="88"/>
        <v>#DIV/0!</v>
      </c>
      <c r="DY57" s="58">
        <f t="shared" si="89"/>
        <v>0</v>
      </c>
      <c r="DZ57" s="58" t="e">
        <f t="shared" si="118"/>
        <v>#DIV/0!</v>
      </c>
      <c r="EA57" s="58" t="e">
        <f t="shared" si="119"/>
        <v>#DIV/0!</v>
      </c>
      <c r="EB57" s="58" t="e">
        <f t="shared" si="90"/>
        <v>#DIV/0!</v>
      </c>
      <c r="EC57" s="58" t="e">
        <f t="shared" si="91"/>
        <v>#DIV/0!</v>
      </c>
      <c r="ED57" s="58" t="e">
        <f t="shared" si="92"/>
        <v>#DIV/0!</v>
      </c>
      <c r="EE57" s="58" t="e">
        <f t="shared" si="93"/>
        <v>#DIV/0!</v>
      </c>
      <c r="EF57" s="58" t="e">
        <f t="shared" si="94"/>
        <v>#DIV/0!</v>
      </c>
      <c r="EG57" s="58" t="e">
        <f t="shared" si="95"/>
        <v>#DIV/0!</v>
      </c>
      <c r="EH57" s="58" t="e">
        <f t="shared" si="96"/>
        <v>#DIV/0!</v>
      </c>
      <c r="EI57" s="58" t="e">
        <f t="shared" si="97"/>
        <v>#DIV/0!</v>
      </c>
      <c r="EJ57" s="58" t="e">
        <f t="shared" si="98"/>
        <v>#DIV/0!</v>
      </c>
      <c r="EK57" s="58" t="e">
        <f t="shared" si="99"/>
        <v>#DIV/0!</v>
      </c>
      <c r="EL57" s="58" t="e">
        <f t="shared" si="100"/>
        <v>#DIV/0!</v>
      </c>
      <c r="EM57" s="58" t="e">
        <f t="shared" si="101"/>
        <v>#DIV/0!</v>
      </c>
      <c r="EN57" s="58" t="e">
        <f t="shared" si="102"/>
        <v>#DIV/0!</v>
      </c>
      <c r="EO57" s="58" t="e">
        <f t="shared" si="103"/>
        <v>#DIV/0!</v>
      </c>
      <c r="EP57" s="58" t="e">
        <f t="shared" si="104"/>
        <v>#DIV/0!</v>
      </c>
      <c r="EQ57" s="58" t="e">
        <f t="shared" si="105"/>
        <v>#DIV/0!</v>
      </c>
      <c r="ER57" s="58" t="e">
        <f t="shared" si="106"/>
        <v>#DIV/0!</v>
      </c>
      <c r="ES57" s="58" t="e">
        <f t="shared" si="107"/>
        <v>#DIV/0!</v>
      </c>
      <c r="ET57" s="58" t="e">
        <f t="shared" si="108"/>
        <v>#DIV/0!</v>
      </c>
      <c r="EU57" s="58" t="e">
        <f t="shared" si="109"/>
        <v>#DIV/0!</v>
      </c>
      <c r="EV57" s="58" t="e">
        <f t="shared" si="110"/>
        <v>#DIV/0!</v>
      </c>
      <c r="EW57" s="58" t="e">
        <f t="shared" si="111"/>
        <v>#DIV/0!</v>
      </c>
      <c r="EX57" s="58" t="e">
        <f t="shared" si="112"/>
        <v>#DIV/0!</v>
      </c>
      <c r="EY57" s="58" t="e">
        <f t="shared" si="113"/>
        <v>#DIV/0!</v>
      </c>
      <c r="EZ57" s="58" t="e">
        <f t="shared" si="114"/>
        <v>#DIV/0!</v>
      </c>
      <c r="FA57" s="58" t="e">
        <f t="shared" si="115"/>
        <v>#DIV/0!</v>
      </c>
      <c r="FB57" s="58" t="e">
        <f t="shared" si="116"/>
        <v>#DIV/0!</v>
      </c>
      <c r="FC57" s="149" t="e">
        <f t="shared" si="117"/>
        <v>#DIV/0!</v>
      </c>
    </row>
    <row r="58" spans="1:159" x14ac:dyDescent="0.25">
      <c r="A58" s="90">
        <v>58</v>
      </c>
      <c r="B58" s="150"/>
      <c r="C58" s="151"/>
      <c r="D58" s="151"/>
      <c r="E58" s="151"/>
      <c r="F58" s="151"/>
      <c r="G58" s="151"/>
      <c r="H58" s="151"/>
      <c r="I58" s="151"/>
      <c r="J58" s="151"/>
      <c r="K58" s="152"/>
      <c r="L58" s="127" t="e">
        <f t="shared" si="6"/>
        <v>#DIV/0!</v>
      </c>
      <c r="M58" s="127" t="e">
        <f t="shared" si="7"/>
        <v>#DIV/0!</v>
      </c>
      <c r="N58" s="127">
        <f t="shared" si="8"/>
        <v>0</v>
      </c>
      <c r="O58" s="127" t="e">
        <f t="shared" si="9"/>
        <v>#DIV/0!</v>
      </c>
      <c r="P58" s="66" t="e">
        <f t="shared" si="10"/>
        <v>#DIV/0!</v>
      </c>
      <c r="Q58" s="40"/>
      <c r="R58" s="105" t="e">
        <f t="shared" si="11"/>
        <v>#DIV/0!</v>
      </c>
      <c r="S58" s="142">
        <f t="shared" si="12"/>
        <v>0</v>
      </c>
      <c r="T58" s="142" t="e">
        <f t="shared" si="13"/>
        <v>#DIV/0!</v>
      </c>
      <c r="U58" s="143">
        <v>1.31E-6</v>
      </c>
      <c r="V58" s="143" t="e">
        <f t="shared" si="14"/>
        <v>#DIV/0!</v>
      </c>
      <c r="W58" s="144">
        <v>0.4</v>
      </c>
      <c r="X58" s="143" t="e">
        <f t="shared" si="15"/>
        <v>#DIV/0!</v>
      </c>
      <c r="Y58" s="145">
        <v>2.5000000000000001E-2</v>
      </c>
      <c r="Z58" s="145" t="e">
        <f t="shared" si="16"/>
        <v>#DIV/0!</v>
      </c>
      <c r="AA58" s="145" t="e">
        <f t="shared" si="17"/>
        <v>#DIV/0!</v>
      </c>
      <c r="AB58" s="145" t="e">
        <f t="shared" si="18"/>
        <v>#DIV/0!</v>
      </c>
      <c r="AC58" s="145" t="e">
        <f t="shared" si="19"/>
        <v>#DIV/0!</v>
      </c>
      <c r="AD58" s="145" t="e">
        <f t="shared" si="20"/>
        <v>#DIV/0!</v>
      </c>
      <c r="AE58" s="146" t="e">
        <f t="shared" si="21"/>
        <v>#DIV/0!</v>
      </c>
      <c r="AF58" s="144" t="e">
        <f t="shared" si="22"/>
        <v>#DIV/0!</v>
      </c>
      <c r="AG58" s="144" t="e">
        <f t="shared" si="23"/>
        <v>#DIV/0!</v>
      </c>
      <c r="AI58" s="101">
        <v>0</v>
      </c>
      <c r="AJ58" s="101">
        <v>1</v>
      </c>
      <c r="AK58" s="101">
        <v>2</v>
      </c>
      <c r="AL58" s="101">
        <v>3</v>
      </c>
      <c r="AM58" s="101">
        <v>4</v>
      </c>
      <c r="AN58" s="101">
        <v>5</v>
      </c>
      <c r="AO58" s="101">
        <v>6</v>
      </c>
      <c r="AP58" s="101">
        <v>7</v>
      </c>
      <c r="AQ58" s="101">
        <v>8</v>
      </c>
      <c r="AR58" s="101">
        <v>9</v>
      </c>
      <c r="AS58" s="101">
        <v>10</v>
      </c>
      <c r="AT58" s="101">
        <v>11</v>
      </c>
      <c r="AU58" s="101">
        <v>12</v>
      </c>
      <c r="AV58" s="101">
        <v>13</v>
      </c>
      <c r="AW58" s="101">
        <v>14</v>
      </c>
      <c r="AX58" s="101">
        <v>15</v>
      </c>
      <c r="AY58" s="101">
        <v>16</v>
      </c>
      <c r="AZ58" s="101">
        <v>17</v>
      </c>
      <c r="BA58" s="101">
        <v>18</v>
      </c>
      <c r="BB58" s="101">
        <v>19</v>
      </c>
      <c r="BC58" s="101">
        <v>20</v>
      </c>
      <c r="BD58" s="101">
        <v>21</v>
      </c>
      <c r="BE58" s="101">
        <v>22</v>
      </c>
      <c r="BF58" s="101">
        <v>23</v>
      </c>
      <c r="BG58" s="101">
        <v>24</v>
      </c>
      <c r="BH58" s="101">
        <v>25</v>
      </c>
      <c r="BI58" s="101">
        <v>26</v>
      </c>
      <c r="BJ58" s="101">
        <v>27</v>
      </c>
      <c r="BK58" s="101">
        <v>28</v>
      </c>
      <c r="BL58" s="101">
        <v>29</v>
      </c>
      <c r="BM58" s="101">
        <v>30</v>
      </c>
      <c r="BN58" s="147">
        <v>0.03</v>
      </c>
      <c r="BO58" s="148">
        <f t="shared" si="27"/>
        <v>1</v>
      </c>
      <c r="BP58" s="148">
        <f t="shared" si="28"/>
        <v>0.970873786407767</v>
      </c>
      <c r="BQ58" s="148">
        <f t="shared" si="29"/>
        <v>0.94259590913375435</v>
      </c>
      <c r="BR58" s="148">
        <f t="shared" si="30"/>
        <v>0.91514165935315961</v>
      </c>
      <c r="BS58" s="148">
        <f t="shared" si="31"/>
        <v>0.888487047915689</v>
      </c>
      <c r="BT58" s="148">
        <f t="shared" si="32"/>
        <v>0.86260878438416411</v>
      </c>
      <c r="BU58" s="148">
        <f t="shared" si="33"/>
        <v>0.83748425668365445</v>
      </c>
      <c r="BV58" s="148">
        <f t="shared" si="34"/>
        <v>0.81309151134335378</v>
      </c>
      <c r="BW58" s="148">
        <f t="shared" si="35"/>
        <v>0.78940923431393573</v>
      </c>
      <c r="BX58" s="148">
        <f t="shared" si="36"/>
        <v>0.76641673234362695</v>
      </c>
      <c r="BY58" s="148">
        <f t="shared" si="37"/>
        <v>0.74409391489672516</v>
      </c>
      <c r="BZ58" s="148">
        <f t="shared" si="38"/>
        <v>0.72242127659876232</v>
      </c>
      <c r="CA58" s="148">
        <f t="shared" si="39"/>
        <v>0.70137988019297326</v>
      </c>
      <c r="CB58" s="148">
        <f t="shared" si="40"/>
        <v>0.68095133999317792</v>
      </c>
      <c r="CC58" s="148">
        <f t="shared" si="41"/>
        <v>0.66111780581861923</v>
      </c>
      <c r="CD58" s="148">
        <f t="shared" si="42"/>
        <v>0.64186194739671765</v>
      </c>
      <c r="CE58" s="148">
        <f t="shared" si="43"/>
        <v>0.62316693922011435</v>
      </c>
      <c r="CF58" s="148">
        <f t="shared" si="44"/>
        <v>0.60501644584477121</v>
      </c>
      <c r="CG58" s="148">
        <f t="shared" si="45"/>
        <v>0.5873946076162827</v>
      </c>
      <c r="CH58" s="148">
        <f t="shared" si="46"/>
        <v>0.57028602681192497</v>
      </c>
      <c r="CI58" s="148">
        <f t="shared" si="47"/>
        <v>0.55367575418633497</v>
      </c>
      <c r="CJ58" s="148">
        <f t="shared" si="48"/>
        <v>0.5375492759090631</v>
      </c>
      <c r="CK58" s="148">
        <f t="shared" si="49"/>
        <v>0.52189250088258554</v>
      </c>
      <c r="CL58" s="148">
        <f t="shared" si="50"/>
        <v>0.50669174842969467</v>
      </c>
      <c r="CM58" s="148">
        <f t="shared" si="51"/>
        <v>0.49193373633950943</v>
      </c>
      <c r="CN58" s="148">
        <f t="shared" si="52"/>
        <v>0.47760556926165965</v>
      </c>
      <c r="CO58" s="148">
        <f t="shared" si="53"/>
        <v>0.46369472743850448</v>
      </c>
      <c r="CP58" s="148">
        <f t="shared" si="54"/>
        <v>0.45018905576553836</v>
      </c>
      <c r="CQ58" s="148">
        <f t="shared" si="55"/>
        <v>0.4370767531704256</v>
      </c>
      <c r="CR58" s="148">
        <f t="shared" si="56"/>
        <v>0.42434636230138412</v>
      </c>
      <c r="CS58" s="148">
        <f t="shared" si="57"/>
        <v>0.41198675951590691</v>
      </c>
      <c r="CT58" s="58">
        <f t="shared" si="58"/>
        <v>0</v>
      </c>
      <c r="CU58" s="58" t="e">
        <f t="shared" si="59"/>
        <v>#DIV/0!</v>
      </c>
      <c r="CV58" s="58" t="e">
        <f t="shared" si="60"/>
        <v>#DIV/0!</v>
      </c>
      <c r="CW58" s="58" t="e">
        <f t="shared" si="61"/>
        <v>#DIV/0!</v>
      </c>
      <c r="CX58" s="58" t="e">
        <f t="shared" si="62"/>
        <v>#DIV/0!</v>
      </c>
      <c r="CY58" s="58" t="e">
        <f t="shared" si="63"/>
        <v>#DIV/0!</v>
      </c>
      <c r="CZ58" s="58" t="e">
        <f t="shared" si="64"/>
        <v>#DIV/0!</v>
      </c>
      <c r="DA58" s="58" t="e">
        <f t="shared" si="65"/>
        <v>#DIV/0!</v>
      </c>
      <c r="DB58" s="58" t="e">
        <f t="shared" si="66"/>
        <v>#DIV/0!</v>
      </c>
      <c r="DC58" s="58" t="e">
        <f t="shared" si="67"/>
        <v>#DIV/0!</v>
      </c>
      <c r="DD58" s="58" t="e">
        <f t="shared" si="68"/>
        <v>#DIV/0!</v>
      </c>
      <c r="DE58" s="58" t="e">
        <f t="shared" si="69"/>
        <v>#DIV/0!</v>
      </c>
      <c r="DF58" s="58" t="e">
        <f t="shared" si="70"/>
        <v>#DIV/0!</v>
      </c>
      <c r="DG58" s="58" t="e">
        <f t="shared" si="71"/>
        <v>#DIV/0!</v>
      </c>
      <c r="DH58" s="58" t="e">
        <f t="shared" si="72"/>
        <v>#DIV/0!</v>
      </c>
      <c r="DI58" s="58" t="e">
        <f t="shared" si="73"/>
        <v>#DIV/0!</v>
      </c>
      <c r="DJ58" s="58" t="e">
        <f t="shared" si="74"/>
        <v>#DIV/0!</v>
      </c>
      <c r="DK58" s="58" t="e">
        <f t="shared" si="75"/>
        <v>#DIV/0!</v>
      </c>
      <c r="DL58" s="58" t="e">
        <f t="shared" si="76"/>
        <v>#DIV/0!</v>
      </c>
      <c r="DM58" s="58" t="e">
        <f t="shared" si="77"/>
        <v>#DIV/0!</v>
      </c>
      <c r="DN58" s="58" t="e">
        <f t="shared" si="78"/>
        <v>#DIV/0!</v>
      </c>
      <c r="DO58" s="58" t="e">
        <f t="shared" si="79"/>
        <v>#DIV/0!</v>
      </c>
      <c r="DP58" s="58" t="e">
        <f t="shared" si="80"/>
        <v>#DIV/0!</v>
      </c>
      <c r="DQ58" s="58" t="e">
        <f t="shared" si="81"/>
        <v>#DIV/0!</v>
      </c>
      <c r="DR58" s="58" t="e">
        <f t="shared" si="82"/>
        <v>#DIV/0!</v>
      </c>
      <c r="DS58" s="58" t="e">
        <f t="shared" si="83"/>
        <v>#DIV/0!</v>
      </c>
      <c r="DT58" s="58" t="e">
        <f t="shared" si="84"/>
        <v>#DIV/0!</v>
      </c>
      <c r="DU58" s="58" t="e">
        <f t="shared" si="85"/>
        <v>#DIV/0!</v>
      </c>
      <c r="DV58" s="58" t="e">
        <f t="shared" si="86"/>
        <v>#DIV/0!</v>
      </c>
      <c r="DW58" s="58" t="e">
        <f t="shared" si="87"/>
        <v>#DIV/0!</v>
      </c>
      <c r="DX58" s="58" t="e">
        <f t="shared" si="88"/>
        <v>#DIV/0!</v>
      </c>
      <c r="DY58" s="58">
        <f t="shared" si="89"/>
        <v>0</v>
      </c>
      <c r="DZ58" s="58" t="e">
        <f t="shared" si="118"/>
        <v>#DIV/0!</v>
      </c>
      <c r="EA58" s="58" t="e">
        <f t="shared" si="119"/>
        <v>#DIV/0!</v>
      </c>
      <c r="EB58" s="58" t="e">
        <f t="shared" si="90"/>
        <v>#DIV/0!</v>
      </c>
      <c r="EC58" s="58" t="e">
        <f t="shared" si="91"/>
        <v>#DIV/0!</v>
      </c>
      <c r="ED58" s="58" t="e">
        <f t="shared" si="92"/>
        <v>#DIV/0!</v>
      </c>
      <c r="EE58" s="58" t="e">
        <f t="shared" si="93"/>
        <v>#DIV/0!</v>
      </c>
      <c r="EF58" s="58" t="e">
        <f t="shared" si="94"/>
        <v>#DIV/0!</v>
      </c>
      <c r="EG58" s="58" t="e">
        <f t="shared" si="95"/>
        <v>#DIV/0!</v>
      </c>
      <c r="EH58" s="58" t="e">
        <f t="shared" si="96"/>
        <v>#DIV/0!</v>
      </c>
      <c r="EI58" s="58" t="e">
        <f t="shared" si="97"/>
        <v>#DIV/0!</v>
      </c>
      <c r="EJ58" s="58" t="e">
        <f t="shared" si="98"/>
        <v>#DIV/0!</v>
      </c>
      <c r="EK58" s="58" t="e">
        <f t="shared" si="99"/>
        <v>#DIV/0!</v>
      </c>
      <c r="EL58" s="58" t="e">
        <f t="shared" si="100"/>
        <v>#DIV/0!</v>
      </c>
      <c r="EM58" s="58" t="e">
        <f t="shared" si="101"/>
        <v>#DIV/0!</v>
      </c>
      <c r="EN58" s="58" t="e">
        <f t="shared" si="102"/>
        <v>#DIV/0!</v>
      </c>
      <c r="EO58" s="58" t="e">
        <f t="shared" si="103"/>
        <v>#DIV/0!</v>
      </c>
      <c r="EP58" s="58" t="e">
        <f t="shared" si="104"/>
        <v>#DIV/0!</v>
      </c>
      <c r="EQ58" s="58" t="e">
        <f t="shared" si="105"/>
        <v>#DIV/0!</v>
      </c>
      <c r="ER58" s="58" t="e">
        <f t="shared" si="106"/>
        <v>#DIV/0!</v>
      </c>
      <c r="ES58" s="58" t="e">
        <f t="shared" si="107"/>
        <v>#DIV/0!</v>
      </c>
      <c r="ET58" s="58" t="e">
        <f t="shared" si="108"/>
        <v>#DIV/0!</v>
      </c>
      <c r="EU58" s="58" t="e">
        <f t="shared" si="109"/>
        <v>#DIV/0!</v>
      </c>
      <c r="EV58" s="58" t="e">
        <f t="shared" si="110"/>
        <v>#DIV/0!</v>
      </c>
      <c r="EW58" s="58" t="e">
        <f t="shared" si="111"/>
        <v>#DIV/0!</v>
      </c>
      <c r="EX58" s="58" t="e">
        <f t="shared" si="112"/>
        <v>#DIV/0!</v>
      </c>
      <c r="EY58" s="58" t="e">
        <f t="shared" si="113"/>
        <v>#DIV/0!</v>
      </c>
      <c r="EZ58" s="58" t="e">
        <f t="shared" si="114"/>
        <v>#DIV/0!</v>
      </c>
      <c r="FA58" s="58" t="e">
        <f t="shared" si="115"/>
        <v>#DIV/0!</v>
      </c>
      <c r="FB58" s="58" t="e">
        <f t="shared" si="116"/>
        <v>#DIV/0!</v>
      </c>
      <c r="FC58" s="149" t="e">
        <f t="shared" si="117"/>
        <v>#DIV/0!</v>
      </c>
    </row>
    <row r="59" spans="1:159" x14ac:dyDescent="0.25">
      <c r="A59" s="90">
        <v>59</v>
      </c>
      <c r="B59" s="150"/>
      <c r="C59" s="151"/>
      <c r="D59" s="151"/>
      <c r="E59" s="151"/>
      <c r="F59" s="151"/>
      <c r="G59" s="151"/>
      <c r="H59" s="151"/>
      <c r="I59" s="151"/>
      <c r="J59" s="151"/>
      <c r="K59" s="152"/>
      <c r="L59" s="127" t="e">
        <f t="shared" si="6"/>
        <v>#DIV/0!</v>
      </c>
      <c r="M59" s="127" t="e">
        <f t="shared" si="7"/>
        <v>#DIV/0!</v>
      </c>
      <c r="N59" s="127">
        <f t="shared" si="8"/>
        <v>0</v>
      </c>
      <c r="O59" s="127" t="e">
        <f t="shared" si="9"/>
        <v>#DIV/0!</v>
      </c>
      <c r="P59" s="66" t="e">
        <f t="shared" si="10"/>
        <v>#DIV/0!</v>
      </c>
      <c r="Q59" s="40"/>
      <c r="R59" s="105" t="e">
        <f t="shared" si="11"/>
        <v>#DIV/0!</v>
      </c>
      <c r="S59" s="142">
        <f t="shared" si="12"/>
        <v>0</v>
      </c>
      <c r="T59" s="142" t="e">
        <f t="shared" si="13"/>
        <v>#DIV/0!</v>
      </c>
      <c r="U59" s="143">
        <v>1.31E-6</v>
      </c>
      <c r="V59" s="143" t="e">
        <f t="shared" si="14"/>
        <v>#DIV/0!</v>
      </c>
      <c r="W59" s="144">
        <v>0.4</v>
      </c>
      <c r="X59" s="143" t="e">
        <f t="shared" si="15"/>
        <v>#DIV/0!</v>
      </c>
      <c r="Y59" s="145">
        <v>2.5000000000000001E-2</v>
      </c>
      <c r="Z59" s="145" t="e">
        <f t="shared" si="16"/>
        <v>#DIV/0!</v>
      </c>
      <c r="AA59" s="145" t="e">
        <f t="shared" si="17"/>
        <v>#DIV/0!</v>
      </c>
      <c r="AB59" s="145" t="e">
        <f t="shared" si="18"/>
        <v>#DIV/0!</v>
      </c>
      <c r="AC59" s="145" t="e">
        <f t="shared" si="19"/>
        <v>#DIV/0!</v>
      </c>
      <c r="AD59" s="145" t="e">
        <f t="shared" si="20"/>
        <v>#DIV/0!</v>
      </c>
      <c r="AE59" s="146" t="e">
        <f t="shared" si="21"/>
        <v>#DIV/0!</v>
      </c>
      <c r="AF59" s="144" t="e">
        <f t="shared" si="22"/>
        <v>#DIV/0!</v>
      </c>
      <c r="AG59" s="144" t="e">
        <f t="shared" si="23"/>
        <v>#DIV/0!</v>
      </c>
      <c r="AI59" s="101">
        <v>0</v>
      </c>
      <c r="AJ59" s="101">
        <v>1</v>
      </c>
      <c r="AK59" s="101">
        <v>2</v>
      </c>
      <c r="AL59" s="101">
        <v>3</v>
      </c>
      <c r="AM59" s="101">
        <v>4</v>
      </c>
      <c r="AN59" s="101">
        <v>5</v>
      </c>
      <c r="AO59" s="101">
        <v>6</v>
      </c>
      <c r="AP59" s="101">
        <v>7</v>
      </c>
      <c r="AQ59" s="101">
        <v>8</v>
      </c>
      <c r="AR59" s="101">
        <v>9</v>
      </c>
      <c r="AS59" s="101">
        <v>10</v>
      </c>
      <c r="AT59" s="101">
        <v>11</v>
      </c>
      <c r="AU59" s="101">
        <v>12</v>
      </c>
      <c r="AV59" s="101">
        <v>13</v>
      </c>
      <c r="AW59" s="101">
        <v>14</v>
      </c>
      <c r="AX59" s="101">
        <v>15</v>
      </c>
      <c r="AY59" s="101">
        <v>16</v>
      </c>
      <c r="AZ59" s="101">
        <v>17</v>
      </c>
      <c r="BA59" s="101">
        <v>18</v>
      </c>
      <c r="BB59" s="101">
        <v>19</v>
      </c>
      <c r="BC59" s="101">
        <v>20</v>
      </c>
      <c r="BD59" s="101">
        <v>21</v>
      </c>
      <c r="BE59" s="101">
        <v>22</v>
      </c>
      <c r="BF59" s="101">
        <v>23</v>
      </c>
      <c r="BG59" s="101">
        <v>24</v>
      </c>
      <c r="BH59" s="101">
        <v>25</v>
      </c>
      <c r="BI59" s="101">
        <v>26</v>
      </c>
      <c r="BJ59" s="101">
        <v>27</v>
      </c>
      <c r="BK59" s="101">
        <v>28</v>
      </c>
      <c r="BL59" s="101">
        <v>29</v>
      </c>
      <c r="BM59" s="101">
        <v>30</v>
      </c>
      <c r="BN59" s="147">
        <v>0.03</v>
      </c>
      <c r="BO59" s="148">
        <f t="shared" si="27"/>
        <v>1</v>
      </c>
      <c r="BP59" s="148">
        <f t="shared" si="28"/>
        <v>0.970873786407767</v>
      </c>
      <c r="BQ59" s="148">
        <f t="shared" si="29"/>
        <v>0.94259590913375435</v>
      </c>
      <c r="BR59" s="148">
        <f t="shared" si="30"/>
        <v>0.91514165935315961</v>
      </c>
      <c r="BS59" s="148">
        <f t="shared" si="31"/>
        <v>0.888487047915689</v>
      </c>
      <c r="BT59" s="148">
        <f t="shared" si="32"/>
        <v>0.86260878438416411</v>
      </c>
      <c r="BU59" s="148">
        <f t="shared" si="33"/>
        <v>0.83748425668365445</v>
      </c>
      <c r="BV59" s="148">
        <f t="shared" si="34"/>
        <v>0.81309151134335378</v>
      </c>
      <c r="BW59" s="148">
        <f t="shared" si="35"/>
        <v>0.78940923431393573</v>
      </c>
      <c r="BX59" s="148">
        <f t="shared" si="36"/>
        <v>0.76641673234362695</v>
      </c>
      <c r="BY59" s="148">
        <f t="shared" si="37"/>
        <v>0.74409391489672516</v>
      </c>
      <c r="BZ59" s="148">
        <f t="shared" si="38"/>
        <v>0.72242127659876232</v>
      </c>
      <c r="CA59" s="148">
        <f t="shared" si="39"/>
        <v>0.70137988019297326</v>
      </c>
      <c r="CB59" s="148">
        <f t="shared" si="40"/>
        <v>0.68095133999317792</v>
      </c>
      <c r="CC59" s="148">
        <f t="shared" si="41"/>
        <v>0.66111780581861923</v>
      </c>
      <c r="CD59" s="148">
        <f t="shared" si="42"/>
        <v>0.64186194739671765</v>
      </c>
      <c r="CE59" s="148">
        <f t="shared" si="43"/>
        <v>0.62316693922011435</v>
      </c>
      <c r="CF59" s="148">
        <f t="shared" si="44"/>
        <v>0.60501644584477121</v>
      </c>
      <c r="CG59" s="148">
        <f t="shared" si="45"/>
        <v>0.5873946076162827</v>
      </c>
      <c r="CH59" s="148">
        <f t="shared" si="46"/>
        <v>0.57028602681192497</v>
      </c>
      <c r="CI59" s="148">
        <f t="shared" si="47"/>
        <v>0.55367575418633497</v>
      </c>
      <c r="CJ59" s="148">
        <f t="shared" si="48"/>
        <v>0.5375492759090631</v>
      </c>
      <c r="CK59" s="148">
        <f t="shared" si="49"/>
        <v>0.52189250088258554</v>
      </c>
      <c r="CL59" s="148">
        <f t="shared" si="50"/>
        <v>0.50669174842969467</v>
      </c>
      <c r="CM59" s="148">
        <f t="shared" si="51"/>
        <v>0.49193373633950943</v>
      </c>
      <c r="CN59" s="148">
        <f t="shared" si="52"/>
        <v>0.47760556926165965</v>
      </c>
      <c r="CO59" s="148">
        <f t="shared" si="53"/>
        <v>0.46369472743850448</v>
      </c>
      <c r="CP59" s="148">
        <f t="shared" si="54"/>
        <v>0.45018905576553836</v>
      </c>
      <c r="CQ59" s="148">
        <f t="shared" si="55"/>
        <v>0.4370767531704256</v>
      </c>
      <c r="CR59" s="148">
        <f t="shared" si="56"/>
        <v>0.42434636230138412</v>
      </c>
      <c r="CS59" s="148">
        <f t="shared" si="57"/>
        <v>0.41198675951590691</v>
      </c>
      <c r="CT59" s="58">
        <f t="shared" si="58"/>
        <v>0</v>
      </c>
      <c r="CU59" s="58" t="e">
        <f t="shared" si="59"/>
        <v>#DIV/0!</v>
      </c>
      <c r="CV59" s="58" t="e">
        <f t="shared" si="60"/>
        <v>#DIV/0!</v>
      </c>
      <c r="CW59" s="58" t="e">
        <f t="shared" si="61"/>
        <v>#DIV/0!</v>
      </c>
      <c r="CX59" s="58" t="e">
        <f t="shared" si="62"/>
        <v>#DIV/0!</v>
      </c>
      <c r="CY59" s="58" t="e">
        <f t="shared" si="63"/>
        <v>#DIV/0!</v>
      </c>
      <c r="CZ59" s="58" t="e">
        <f t="shared" si="64"/>
        <v>#DIV/0!</v>
      </c>
      <c r="DA59" s="58" t="e">
        <f t="shared" si="65"/>
        <v>#DIV/0!</v>
      </c>
      <c r="DB59" s="58" t="e">
        <f t="shared" si="66"/>
        <v>#DIV/0!</v>
      </c>
      <c r="DC59" s="58" t="e">
        <f t="shared" si="67"/>
        <v>#DIV/0!</v>
      </c>
      <c r="DD59" s="58" t="e">
        <f t="shared" si="68"/>
        <v>#DIV/0!</v>
      </c>
      <c r="DE59" s="58" t="e">
        <f t="shared" si="69"/>
        <v>#DIV/0!</v>
      </c>
      <c r="DF59" s="58" t="e">
        <f t="shared" si="70"/>
        <v>#DIV/0!</v>
      </c>
      <c r="DG59" s="58" t="e">
        <f t="shared" si="71"/>
        <v>#DIV/0!</v>
      </c>
      <c r="DH59" s="58" t="e">
        <f t="shared" si="72"/>
        <v>#DIV/0!</v>
      </c>
      <c r="DI59" s="58" t="e">
        <f t="shared" si="73"/>
        <v>#DIV/0!</v>
      </c>
      <c r="DJ59" s="58" t="e">
        <f t="shared" si="74"/>
        <v>#DIV/0!</v>
      </c>
      <c r="DK59" s="58" t="e">
        <f t="shared" si="75"/>
        <v>#DIV/0!</v>
      </c>
      <c r="DL59" s="58" t="e">
        <f t="shared" si="76"/>
        <v>#DIV/0!</v>
      </c>
      <c r="DM59" s="58" t="e">
        <f t="shared" si="77"/>
        <v>#DIV/0!</v>
      </c>
      <c r="DN59" s="58" t="e">
        <f t="shared" si="78"/>
        <v>#DIV/0!</v>
      </c>
      <c r="DO59" s="58" t="e">
        <f t="shared" si="79"/>
        <v>#DIV/0!</v>
      </c>
      <c r="DP59" s="58" t="e">
        <f t="shared" si="80"/>
        <v>#DIV/0!</v>
      </c>
      <c r="DQ59" s="58" t="e">
        <f t="shared" si="81"/>
        <v>#DIV/0!</v>
      </c>
      <c r="DR59" s="58" t="e">
        <f t="shared" si="82"/>
        <v>#DIV/0!</v>
      </c>
      <c r="DS59" s="58" t="e">
        <f t="shared" si="83"/>
        <v>#DIV/0!</v>
      </c>
      <c r="DT59" s="58" t="e">
        <f t="shared" si="84"/>
        <v>#DIV/0!</v>
      </c>
      <c r="DU59" s="58" t="e">
        <f t="shared" si="85"/>
        <v>#DIV/0!</v>
      </c>
      <c r="DV59" s="58" t="e">
        <f t="shared" si="86"/>
        <v>#DIV/0!</v>
      </c>
      <c r="DW59" s="58" t="e">
        <f t="shared" si="87"/>
        <v>#DIV/0!</v>
      </c>
      <c r="DX59" s="58" t="e">
        <f t="shared" si="88"/>
        <v>#DIV/0!</v>
      </c>
      <c r="DY59" s="58">
        <f t="shared" si="89"/>
        <v>0</v>
      </c>
      <c r="DZ59" s="58" t="e">
        <f t="shared" si="118"/>
        <v>#DIV/0!</v>
      </c>
      <c r="EA59" s="58" t="e">
        <f t="shared" si="119"/>
        <v>#DIV/0!</v>
      </c>
      <c r="EB59" s="58" t="e">
        <f t="shared" si="90"/>
        <v>#DIV/0!</v>
      </c>
      <c r="EC59" s="58" t="e">
        <f t="shared" si="91"/>
        <v>#DIV/0!</v>
      </c>
      <c r="ED59" s="58" t="e">
        <f t="shared" si="92"/>
        <v>#DIV/0!</v>
      </c>
      <c r="EE59" s="58" t="e">
        <f t="shared" si="93"/>
        <v>#DIV/0!</v>
      </c>
      <c r="EF59" s="58" t="e">
        <f t="shared" si="94"/>
        <v>#DIV/0!</v>
      </c>
      <c r="EG59" s="58" t="e">
        <f t="shared" si="95"/>
        <v>#DIV/0!</v>
      </c>
      <c r="EH59" s="58" t="e">
        <f t="shared" si="96"/>
        <v>#DIV/0!</v>
      </c>
      <c r="EI59" s="58" t="e">
        <f t="shared" si="97"/>
        <v>#DIV/0!</v>
      </c>
      <c r="EJ59" s="58" t="e">
        <f t="shared" si="98"/>
        <v>#DIV/0!</v>
      </c>
      <c r="EK59" s="58" t="e">
        <f t="shared" si="99"/>
        <v>#DIV/0!</v>
      </c>
      <c r="EL59" s="58" t="e">
        <f t="shared" si="100"/>
        <v>#DIV/0!</v>
      </c>
      <c r="EM59" s="58" t="e">
        <f t="shared" si="101"/>
        <v>#DIV/0!</v>
      </c>
      <c r="EN59" s="58" t="e">
        <f t="shared" si="102"/>
        <v>#DIV/0!</v>
      </c>
      <c r="EO59" s="58" t="e">
        <f t="shared" si="103"/>
        <v>#DIV/0!</v>
      </c>
      <c r="EP59" s="58" t="e">
        <f t="shared" si="104"/>
        <v>#DIV/0!</v>
      </c>
      <c r="EQ59" s="58" t="e">
        <f t="shared" si="105"/>
        <v>#DIV/0!</v>
      </c>
      <c r="ER59" s="58" t="e">
        <f t="shared" si="106"/>
        <v>#DIV/0!</v>
      </c>
      <c r="ES59" s="58" t="e">
        <f t="shared" si="107"/>
        <v>#DIV/0!</v>
      </c>
      <c r="ET59" s="58" t="e">
        <f t="shared" si="108"/>
        <v>#DIV/0!</v>
      </c>
      <c r="EU59" s="58" t="e">
        <f t="shared" si="109"/>
        <v>#DIV/0!</v>
      </c>
      <c r="EV59" s="58" t="e">
        <f t="shared" si="110"/>
        <v>#DIV/0!</v>
      </c>
      <c r="EW59" s="58" t="e">
        <f t="shared" si="111"/>
        <v>#DIV/0!</v>
      </c>
      <c r="EX59" s="58" t="e">
        <f t="shared" si="112"/>
        <v>#DIV/0!</v>
      </c>
      <c r="EY59" s="58" t="e">
        <f t="shared" si="113"/>
        <v>#DIV/0!</v>
      </c>
      <c r="EZ59" s="58" t="e">
        <f t="shared" si="114"/>
        <v>#DIV/0!</v>
      </c>
      <c r="FA59" s="58" t="e">
        <f t="shared" si="115"/>
        <v>#DIV/0!</v>
      </c>
      <c r="FB59" s="58" t="e">
        <f t="shared" si="116"/>
        <v>#DIV/0!</v>
      </c>
      <c r="FC59" s="149" t="e">
        <f t="shared" si="117"/>
        <v>#DIV/0!</v>
      </c>
    </row>
    <row r="60" spans="1:159" x14ac:dyDescent="0.25">
      <c r="A60" s="90">
        <v>60</v>
      </c>
      <c r="B60" s="150"/>
      <c r="C60" s="151"/>
      <c r="D60" s="151"/>
      <c r="E60" s="151"/>
      <c r="F60" s="151"/>
      <c r="G60" s="151"/>
      <c r="H60" s="151"/>
      <c r="I60" s="151"/>
      <c r="J60" s="151"/>
      <c r="K60" s="152"/>
      <c r="L60" s="127" t="e">
        <f t="shared" si="6"/>
        <v>#DIV/0!</v>
      </c>
      <c r="M60" s="127" t="e">
        <f t="shared" si="7"/>
        <v>#DIV/0!</v>
      </c>
      <c r="N60" s="127">
        <f t="shared" si="8"/>
        <v>0</v>
      </c>
      <c r="O60" s="127" t="e">
        <f t="shared" si="9"/>
        <v>#DIV/0!</v>
      </c>
      <c r="P60" s="66" t="e">
        <f t="shared" si="10"/>
        <v>#DIV/0!</v>
      </c>
      <c r="Q60" s="40"/>
      <c r="R60" s="105" t="e">
        <f t="shared" si="11"/>
        <v>#DIV/0!</v>
      </c>
      <c r="S60" s="142">
        <f t="shared" si="12"/>
        <v>0</v>
      </c>
      <c r="T60" s="142" t="e">
        <f t="shared" si="13"/>
        <v>#DIV/0!</v>
      </c>
      <c r="U60" s="143">
        <v>1.31E-6</v>
      </c>
      <c r="V60" s="143" t="e">
        <f t="shared" si="14"/>
        <v>#DIV/0!</v>
      </c>
      <c r="W60" s="144">
        <v>0.4</v>
      </c>
      <c r="X60" s="143" t="e">
        <f t="shared" si="15"/>
        <v>#DIV/0!</v>
      </c>
      <c r="Y60" s="145">
        <v>2.5000000000000001E-2</v>
      </c>
      <c r="Z60" s="145" t="e">
        <f t="shared" si="16"/>
        <v>#DIV/0!</v>
      </c>
      <c r="AA60" s="145" t="e">
        <f t="shared" si="17"/>
        <v>#DIV/0!</v>
      </c>
      <c r="AB60" s="145" t="e">
        <f t="shared" si="18"/>
        <v>#DIV/0!</v>
      </c>
      <c r="AC60" s="145" t="e">
        <f t="shared" si="19"/>
        <v>#DIV/0!</v>
      </c>
      <c r="AD60" s="145" t="e">
        <f t="shared" si="20"/>
        <v>#DIV/0!</v>
      </c>
      <c r="AE60" s="146" t="e">
        <f t="shared" si="21"/>
        <v>#DIV/0!</v>
      </c>
      <c r="AF60" s="144" t="e">
        <f t="shared" si="22"/>
        <v>#DIV/0!</v>
      </c>
      <c r="AG60" s="144" t="e">
        <f t="shared" si="23"/>
        <v>#DIV/0!</v>
      </c>
      <c r="AI60" s="101">
        <v>0</v>
      </c>
      <c r="AJ60" s="101">
        <v>1</v>
      </c>
      <c r="AK60" s="101">
        <v>2</v>
      </c>
      <c r="AL60" s="101">
        <v>3</v>
      </c>
      <c r="AM60" s="101">
        <v>4</v>
      </c>
      <c r="AN60" s="101">
        <v>5</v>
      </c>
      <c r="AO60" s="101">
        <v>6</v>
      </c>
      <c r="AP60" s="101">
        <v>7</v>
      </c>
      <c r="AQ60" s="101">
        <v>8</v>
      </c>
      <c r="AR60" s="101">
        <v>9</v>
      </c>
      <c r="AS60" s="101">
        <v>10</v>
      </c>
      <c r="AT60" s="101">
        <v>11</v>
      </c>
      <c r="AU60" s="101">
        <v>12</v>
      </c>
      <c r="AV60" s="101">
        <v>13</v>
      </c>
      <c r="AW60" s="101">
        <v>14</v>
      </c>
      <c r="AX60" s="101">
        <v>15</v>
      </c>
      <c r="AY60" s="101">
        <v>16</v>
      </c>
      <c r="AZ60" s="101">
        <v>17</v>
      </c>
      <c r="BA60" s="101">
        <v>18</v>
      </c>
      <c r="BB60" s="101">
        <v>19</v>
      </c>
      <c r="BC60" s="101">
        <v>20</v>
      </c>
      <c r="BD60" s="101">
        <v>21</v>
      </c>
      <c r="BE60" s="101">
        <v>22</v>
      </c>
      <c r="BF60" s="101">
        <v>23</v>
      </c>
      <c r="BG60" s="101">
        <v>24</v>
      </c>
      <c r="BH60" s="101">
        <v>25</v>
      </c>
      <c r="BI60" s="101">
        <v>26</v>
      </c>
      <c r="BJ60" s="101">
        <v>27</v>
      </c>
      <c r="BK60" s="101">
        <v>28</v>
      </c>
      <c r="BL60" s="101">
        <v>29</v>
      </c>
      <c r="BM60" s="101">
        <v>30</v>
      </c>
      <c r="BN60" s="147">
        <v>0.03</v>
      </c>
      <c r="BO60" s="148">
        <f t="shared" si="27"/>
        <v>1</v>
      </c>
      <c r="BP60" s="148">
        <f t="shared" si="28"/>
        <v>0.970873786407767</v>
      </c>
      <c r="BQ60" s="148">
        <f t="shared" si="29"/>
        <v>0.94259590913375435</v>
      </c>
      <c r="BR60" s="148">
        <f t="shared" si="30"/>
        <v>0.91514165935315961</v>
      </c>
      <c r="BS60" s="148">
        <f t="shared" si="31"/>
        <v>0.888487047915689</v>
      </c>
      <c r="BT60" s="148">
        <f t="shared" si="32"/>
        <v>0.86260878438416411</v>
      </c>
      <c r="BU60" s="148">
        <f t="shared" si="33"/>
        <v>0.83748425668365445</v>
      </c>
      <c r="BV60" s="148">
        <f t="shared" si="34"/>
        <v>0.81309151134335378</v>
      </c>
      <c r="BW60" s="148">
        <f t="shared" si="35"/>
        <v>0.78940923431393573</v>
      </c>
      <c r="BX60" s="148">
        <f t="shared" si="36"/>
        <v>0.76641673234362695</v>
      </c>
      <c r="BY60" s="148">
        <f t="shared" si="37"/>
        <v>0.74409391489672516</v>
      </c>
      <c r="BZ60" s="148">
        <f t="shared" si="38"/>
        <v>0.72242127659876232</v>
      </c>
      <c r="CA60" s="148">
        <f t="shared" si="39"/>
        <v>0.70137988019297326</v>
      </c>
      <c r="CB60" s="148">
        <f t="shared" si="40"/>
        <v>0.68095133999317792</v>
      </c>
      <c r="CC60" s="148">
        <f t="shared" si="41"/>
        <v>0.66111780581861923</v>
      </c>
      <c r="CD60" s="148">
        <f t="shared" si="42"/>
        <v>0.64186194739671765</v>
      </c>
      <c r="CE60" s="148">
        <f t="shared" si="43"/>
        <v>0.62316693922011435</v>
      </c>
      <c r="CF60" s="148">
        <f t="shared" si="44"/>
        <v>0.60501644584477121</v>
      </c>
      <c r="CG60" s="148">
        <f t="shared" si="45"/>
        <v>0.5873946076162827</v>
      </c>
      <c r="CH60" s="148">
        <f t="shared" si="46"/>
        <v>0.57028602681192497</v>
      </c>
      <c r="CI60" s="148">
        <f t="shared" si="47"/>
        <v>0.55367575418633497</v>
      </c>
      <c r="CJ60" s="148">
        <f t="shared" si="48"/>
        <v>0.5375492759090631</v>
      </c>
      <c r="CK60" s="148">
        <f t="shared" si="49"/>
        <v>0.52189250088258554</v>
      </c>
      <c r="CL60" s="148">
        <f t="shared" si="50"/>
        <v>0.50669174842969467</v>
      </c>
      <c r="CM60" s="148">
        <f t="shared" si="51"/>
        <v>0.49193373633950943</v>
      </c>
      <c r="CN60" s="148">
        <f t="shared" si="52"/>
        <v>0.47760556926165965</v>
      </c>
      <c r="CO60" s="148">
        <f t="shared" si="53"/>
        <v>0.46369472743850448</v>
      </c>
      <c r="CP60" s="148">
        <f t="shared" si="54"/>
        <v>0.45018905576553836</v>
      </c>
      <c r="CQ60" s="148">
        <f t="shared" si="55"/>
        <v>0.4370767531704256</v>
      </c>
      <c r="CR60" s="148">
        <f t="shared" si="56"/>
        <v>0.42434636230138412</v>
      </c>
      <c r="CS60" s="148">
        <f t="shared" si="57"/>
        <v>0.41198675951590691</v>
      </c>
      <c r="CT60" s="58">
        <f t="shared" si="58"/>
        <v>0</v>
      </c>
      <c r="CU60" s="58" t="e">
        <f t="shared" si="59"/>
        <v>#DIV/0!</v>
      </c>
      <c r="CV60" s="58" t="e">
        <f t="shared" si="60"/>
        <v>#DIV/0!</v>
      </c>
      <c r="CW60" s="58" t="e">
        <f t="shared" si="61"/>
        <v>#DIV/0!</v>
      </c>
      <c r="CX60" s="58" t="e">
        <f t="shared" si="62"/>
        <v>#DIV/0!</v>
      </c>
      <c r="CY60" s="58" t="e">
        <f t="shared" si="63"/>
        <v>#DIV/0!</v>
      </c>
      <c r="CZ60" s="58" t="e">
        <f t="shared" si="64"/>
        <v>#DIV/0!</v>
      </c>
      <c r="DA60" s="58" t="e">
        <f t="shared" si="65"/>
        <v>#DIV/0!</v>
      </c>
      <c r="DB60" s="58" t="e">
        <f t="shared" si="66"/>
        <v>#DIV/0!</v>
      </c>
      <c r="DC60" s="58" t="e">
        <f t="shared" si="67"/>
        <v>#DIV/0!</v>
      </c>
      <c r="DD60" s="58" t="e">
        <f t="shared" si="68"/>
        <v>#DIV/0!</v>
      </c>
      <c r="DE60" s="58" t="e">
        <f t="shared" si="69"/>
        <v>#DIV/0!</v>
      </c>
      <c r="DF60" s="58" t="e">
        <f t="shared" si="70"/>
        <v>#DIV/0!</v>
      </c>
      <c r="DG60" s="58" t="e">
        <f t="shared" si="71"/>
        <v>#DIV/0!</v>
      </c>
      <c r="DH60" s="58" t="e">
        <f t="shared" si="72"/>
        <v>#DIV/0!</v>
      </c>
      <c r="DI60" s="58" t="e">
        <f t="shared" si="73"/>
        <v>#DIV/0!</v>
      </c>
      <c r="DJ60" s="58" t="e">
        <f t="shared" si="74"/>
        <v>#DIV/0!</v>
      </c>
      <c r="DK60" s="58" t="e">
        <f t="shared" si="75"/>
        <v>#DIV/0!</v>
      </c>
      <c r="DL60" s="58" t="e">
        <f t="shared" si="76"/>
        <v>#DIV/0!</v>
      </c>
      <c r="DM60" s="58" t="e">
        <f t="shared" si="77"/>
        <v>#DIV/0!</v>
      </c>
      <c r="DN60" s="58" t="e">
        <f t="shared" si="78"/>
        <v>#DIV/0!</v>
      </c>
      <c r="DO60" s="58" t="e">
        <f t="shared" si="79"/>
        <v>#DIV/0!</v>
      </c>
      <c r="DP60" s="58" t="e">
        <f t="shared" si="80"/>
        <v>#DIV/0!</v>
      </c>
      <c r="DQ60" s="58" t="e">
        <f t="shared" si="81"/>
        <v>#DIV/0!</v>
      </c>
      <c r="DR60" s="58" t="e">
        <f t="shared" si="82"/>
        <v>#DIV/0!</v>
      </c>
      <c r="DS60" s="58" t="e">
        <f t="shared" si="83"/>
        <v>#DIV/0!</v>
      </c>
      <c r="DT60" s="58" t="e">
        <f t="shared" si="84"/>
        <v>#DIV/0!</v>
      </c>
      <c r="DU60" s="58" t="e">
        <f t="shared" si="85"/>
        <v>#DIV/0!</v>
      </c>
      <c r="DV60" s="58" t="e">
        <f t="shared" si="86"/>
        <v>#DIV/0!</v>
      </c>
      <c r="DW60" s="58" t="e">
        <f t="shared" si="87"/>
        <v>#DIV/0!</v>
      </c>
      <c r="DX60" s="58" t="e">
        <f t="shared" si="88"/>
        <v>#DIV/0!</v>
      </c>
      <c r="DY60" s="58">
        <f t="shared" si="89"/>
        <v>0</v>
      </c>
      <c r="DZ60" s="58" t="e">
        <f t="shared" si="118"/>
        <v>#DIV/0!</v>
      </c>
      <c r="EA60" s="58" t="e">
        <f t="shared" si="119"/>
        <v>#DIV/0!</v>
      </c>
      <c r="EB60" s="58" t="e">
        <f t="shared" si="90"/>
        <v>#DIV/0!</v>
      </c>
      <c r="EC60" s="58" t="e">
        <f t="shared" si="91"/>
        <v>#DIV/0!</v>
      </c>
      <c r="ED60" s="58" t="e">
        <f t="shared" si="92"/>
        <v>#DIV/0!</v>
      </c>
      <c r="EE60" s="58" t="e">
        <f t="shared" si="93"/>
        <v>#DIV/0!</v>
      </c>
      <c r="EF60" s="58" t="e">
        <f t="shared" si="94"/>
        <v>#DIV/0!</v>
      </c>
      <c r="EG60" s="58" t="e">
        <f t="shared" si="95"/>
        <v>#DIV/0!</v>
      </c>
      <c r="EH60" s="58" t="e">
        <f t="shared" si="96"/>
        <v>#DIV/0!</v>
      </c>
      <c r="EI60" s="58" t="e">
        <f t="shared" si="97"/>
        <v>#DIV/0!</v>
      </c>
      <c r="EJ60" s="58" t="e">
        <f t="shared" si="98"/>
        <v>#DIV/0!</v>
      </c>
      <c r="EK60" s="58" t="e">
        <f t="shared" si="99"/>
        <v>#DIV/0!</v>
      </c>
      <c r="EL60" s="58" t="e">
        <f t="shared" si="100"/>
        <v>#DIV/0!</v>
      </c>
      <c r="EM60" s="58" t="e">
        <f t="shared" si="101"/>
        <v>#DIV/0!</v>
      </c>
      <c r="EN60" s="58" t="e">
        <f t="shared" si="102"/>
        <v>#DIV/0!</v>
      </c>
      <c r="EO60" s="58" t="e">
        <f t="shared" si="103"/>
        <v>#DIV/0!</v>
      </c>
      <c r="EP60" s="58" t="e">
        <f t="shared" si="104"/>
        <v>#DIV/0!</v>
      </c>
      <c r="EQ60" s="58" t="e">
        <f t="shared" si="105"/>
        <v>#DIV/0!</v>
      </c>
      <c r="ER60" s="58" t="e">
        <f t="shared" si="106"/>
        <v>#DIV/0!</v>
      </c>
      <c r="ES60" s="58" t="e">
        <f t="shared" si="107"/>
        <v>#DIV/0!</v>
      </c>
      <c r="ET60" s="58" t="e">
        <f t="shared" si="108"/>
        <v>#DIV/0!</v>
      </c>
      <c r="EU60" s="58" t="e">
        <f t="shared" si="109"/>
        <v>#DIV/0!</v>
      </c>
      <c r="EV60" s="58" t="e">
        <f t="shared" si="110"/>
        <v>#DIV/0!</v>
      </c>
      <c r="EW60" s="58" t="e">
        <f t="shared" si="111"/>
        <v>#DIV/0!</v>
      </c>
      <c r="EX60" s="58" t="e">
        <f t="shared" si="112"/>
        <v>#DIV/0!</v>
      </c>
      <c r="EY60" s="58" t="e">
        <f t="shared" si="113"/>
        <v>#DIV/0!</v>
      </c>
      <c r="EZ60" s="58" t="e">
        <f t="shared" si="114"/>
        <v>#DIV/0!</v>
      </c>
      <c r="FA60" s="58" t="e">
        <f t="shared" si="115"/>
        <v>#DIV/0!</v>
      </c>
      <c r="FB60" s="58" t="e">
        <f t="shared" si="116"/>
        <v>#DIV/0!</v>
      </c>
      <c r="FC60" s="149" t="e">
        <f t="shared" si="117"/>
        <v>#DIV/0!</v>
      </c>
    </row>
    <row r="61" spans="1:159" x14ac:dyDescent="0.25">
      <c r="A61" s="90">
        <v>61</v>
      </c>
      <c r="B61" s="150"/>
      <c r="C61" s="151"/>
      <c r="D61" s="151"/>
      <c r="E61" s="151"/>
      <c r="F61" s="151"/>
      <c r="G61" s="151"/>
      <c r="H61" s="151"/>
      <c r="I61" s="151"/>
      <c r="J61" s="151"/>
      <c r="K61" s="152"/>
      <c r="L61" s="127" t="e">
        <f t="shared" si="6"/>
        <v>#DIV/0!</v>
      </c>
      <c r="M61" s="127" t="e">
        <f t="shared" si="7"/>
        <v>#DIV/0!</v>
      </c>
      <c r="N61" s="127">
        <f t="shared" si="8"/>
        <v>0</v>
      </c>
      <c r="O61" s="127" t="e">
        <f t="shared" si="9"/>
        <v>#DIV/0!</v>
      </c>
      <c r="P61" s="66" t="e">
        <f t="shared" si="10"/>
        <v>#DIV/0!</v>
      </c>
      <c r="Q61" s="40"/>
      <c r="R61" s="105" t="e">
        <f t="shared" si="11"/>
        <v>#DIV/0!</v>
      </c>
      <c r="S61" s="142">
        <f t="shared" si="12"/>
        <v>0</v>
      </c>
      <c r="T61" s="142" t="e">
        <f t="shared" si="13"/>
        <v>#DIV/0!</v>
      </c>
      <c r="U61" s="143">
        <v>1.31E-6</v>
      </c>
      <c r="V61" s="143" t="e">
        <f t="shared" si="14"/>
        <v>#DIV/0!</v>
      </c>
      <c r="W61" s="144">
        <v>0.4</v>
      </c>
      <c r="X61" s="143" t="e">
        <f t="shared" si="15"/>
        <v>#DIV/0!</v>
      </c>
      <c r="Y61" s="145">
        <v>2.5000000000000001E-2</v>
      </c>
      <c r="Z61" s="145" t="e">
        <f t="shared" si="16"/>
        <v>#DIV/0!</v>
      </c>
      <c r="AA61" s="145" t="e">
        <f t="shared" si="17"/>
        <v>#DIV/0!</v>
      </c>
      <c r="AB61" s="145" t="e">
        <f t="shared" si="18"/>
        <v>#DIV/0!</v>
      </c>
      <c r="AC61" s="145" t="e">
        <f t="shared" si="19"/>
        <v>#DIV/0!</v>
      </c>
      <c r="AD61" s="145" t="e">
        <f t="shared" si="20"/>
        <v>#DIV/0!</v>
      </c>
      <c r="AE61" s="146" t="e">
        <f t="shared" si="21"/>
        <v>#DIV/0!</v>
      </c>
      <c r="AF61" s="144" t="e">
        <f t="shared" si="22"/>
        <v>#DIV/0!</v>
      </c>
      <c r="AG61" s="144" t="e">
        <f t="shared" si="23"/>
        <v>#DIV/0!</v>
      </c>
      <c r="AI61" s="101">
        <v>0</v>
      </c>
      <c r="AJ61" s="101">
        <v>1</v>
      </c>
      <c r="AK61" s="101">
        <v>2</v>
      </c>
      <c r="AL61" s="101">
        <v>3</v>
      </c>
      <c r="AM61" s="101">
        <v>4</v>
      </c>
      <c r="AN61" s="101">
        <v>5</v>
      </c>
      <c r="AO61" s="101">
        <v>6</v>
      </c>
      <c r="AP61" s="101">
        <v>7</v>
      </c>
      <c r="AQ61" s="101">
        <v>8</v>
      </c>
      <c r="AR61" s="101">
        <v>9</v>
      </c>
      <c r="AS61" s="101">
        <v>10</v>
      </c>
      <c r="AT61" s="101">
        <v>11</v>
      </c>
      <c r="AU61" s="101">
        <v>12</v>
      </c>
      <c r="AV61" s="101">
        <v>13</v>
      </c>
      <c r="AW61" s="101">
        <v>14</v>
      </c>
      <c r="AX61" s="101">
        <v>15</v>
      </c>
      <c r="AY61" s="101">
        <v>16</v>
      </c>
      <c r="AZ61" s="101">
        <v>17</v>
      </c>
      <c r="BA61" s="101">
        <v>18</v>
      </c>
      <c r="BB61" s="101">
        <v>19</v>
      </c>
      <c r="BC61" s="101">
        <v>20</v>
      </c>
      <c r="BD61" s="101">
        <v>21</v>
      </c>
      <c r="BE61" s="101">
        <v>22</v>
      </c>
      <c r="BF61" s="101">
        <v>23</v>
      </c>
      <c r="BG61" s="101">
        <v>24</v>
      </c>
      <c r="BH61" s="101">
        <v>25</v>
      </c>
      <c r="BI61" s="101">
        <v>26</v>
      </c>
      <c r="BJ61" s="101">
        <v>27</v>
      </c>
      <c r="BK61" s="101">
        <v>28</v>
      </c>
      <c r="BL61" s="101">
        <v>29</v>
      </c>
      <c r="BM61" s="101">
        <v>30</v>
      </c>
      <c r="BN61" s="147">
        <v>0.03</v>
      </c>
      <c r="BO61" s="148">
        <f t="shared" si="27"/>
        <v>1</v>
      </c>
      <c r="BP61" s="148">
        <f t="shared" si="28"/>
        <v>0.970873786407767</v>
      </c>
      <c r="BQ61" s="148">
        <f t="shared" si="29"/>
        <v>0.94259590913375435</v>
      </c>
      <c r="BR61" s="148">
        <f t="shared" si="30"/>
        <v>0.91514165935315961</v>
      </c>
      <c r="BS61" s="148">
        <f t="shared" si="31"/>
        <v>0.888487047915689</v>
      </c>
      <c r="BT61" s="148">
        <f t="shared" si="32"/>
        <v>0.86260878438416411</v>
      </c>
      <c r="BU61" s="148">
        <f t="shared" si="33"/>
        <v>0.83748425668365445</v>
      </c>
      <c r="BV61" s="148">
        <f t="shared" si="34"/>
        <v>0.81309151134335378</v>
      </c>
      <c r="BW61" s="148">
        <f t="shared" si="35"/>
        <v>0.78940923431393573</v>
      </c>
      <c r="BX61" s="148">
        <f t="shared" si="36"/>
        <v>0.76641673234362695</v>
      </c>
      <c r="BY61" s="148">
        <f t="shared" si="37"/>
        <v>0.74409391489672516</v>
      </c>
      <c r="BZ61" s="148">
        <f t="shared" si="38"/>
        <v>0.72242127659876232</v>
      </c>
      <c r="CA61" s="148">
        <f t="shared" si="39"/>
        <v>0.70137988019297326</v>
      </c>
      <c r="CB61" s="148">
        <f t="shared" si="40"/>
        <v>0.68095133999317792</v>
      </c>
      <c r="CC61" s="148">
        <f t="shared" si="41"/>
        <v>0.66111780581861923</v>
      </c>
      <c r="CD61" s="148">
        <f t="shared" si="42"/>
        <v>0.64186194739671765</v>
      </c>
      <c r="CE61" s="148">
        <f t="shared" si="43"/>
        <v>0.62316693922011435</v>
      </c>
      <c r="CF61" s="148">
        <f t="shared" si="44"/>
        <v>0.60501644584477121</v>
      </c>
      <c r="CG61" s="148">
        <f t="shared" si="45"/>
        <v>0.5873946076162827</v>
      </c>
      <c r="CH61" s="148">
        <f t="shared" si="46"/>
        <v>0.57028602681192497</v>
      </c>
      <c r="CI61" s="148">
        <f t="shared" si="47"/>
        <v>0.55367575418633497</v>
      </c>
      <c r="CJ61" s="148">
        <f t="shared" si="48"/>
        <v>0.5375492759090631</v>
      </c>
      <c r="CK61" s="148">
        <f t="shared" si="49"/>
        <v>0.52189250088258554</v>
      </c>
      <c r="CL61" s="148">
        <f t="shared" si="50"/>
        <v>0.50669174842969467</v>
      </c>
      <c r="CM61" s="148">
        <f t="shared" si="51"/>
        <v>0.49193373633950943</v>
      </c>
      <c r="CN61" s="148">
        <f t="shared" si="52"/>
        <v>0.47760556926165965</v>
      </c>
      <c r="CO61" s="148">
        <f t="shared" si="53"/>
        <v>0.46369472743850448</v>
      </c>
      <c r="CP61" s="148">
        <f t="shared" si="54"/>
        <v>0.45018905576553836</v>
      </c>
      <c r="CQ61" s="148">
        <f t="shared" si="55"/>
        <v>0.4370767531704256</v>
      </c>
      <c r="CR61" s="148">
        <f t="shared" si="56"/>
        <v>0.42434636230138412</v>
      </c>
      <c r="CS61" s="148">
        <f t="shared" si="57"/>
        <v>0.41198675951590691</v>
      </c>
      <c r="CT61" s="58">
        <f t="shared" si="58"/>
        <v>0</v>
      </c>
      <c r="CU61" s="58" t="e">
        <f t="shared" si="59"/>
        <v>#DIV/0!</v>
      </c>
      <c r="CV61" s="58" t="e">
        <f t="shared" si="60"/>
        <v>#DIV/0!</v>
      </c>
      <c r="CW61" s="58" t="e">
        <f t="shared" si="61"/>
        <v>#DIV/0!</v>
      </c>
      <c r="CX61" s="58" t="e">
        <f t="shared" si="62"/>
        <v>#DIV/0!</v>
      </c>
      <c r="CY61" s="58" t="e">
        <f t="shared" si="63"/>
        <v>#DIV/0!</v>
      </c>
      <c r="CZ61" s="58" t="e">
        <f t="shared" si="64"/>
        <v>#DIV/0!</v>
      </c>
      <c r="DA61" s="58" t="e">
        <f t="shared" si="65"/>
        <v>#DIV/0!</v>
      </c>
      <c r="DB61" s="58" t="e">
        <f t="shared" si="66"/>
        <v>#DIV/0!</v>
      </c>
      <c r="DC61" s="58" t="e">
        <f t="shared" si="67"/>
        <v>#DIV/0!</v>
      </c>
      <c r="DD61" s="58" t="e">
        <f t="shared" si="68"/>
        <v>#DIV/0!</v>
      </c>
      <c r="DE61" s="58" t="e">
        <f t="shared" si="69"/>
        <v>#DIV/0!</v>
      </c>
      <c r="DF61" s="58" t="e">
        <f t="shared" si="70"/>
        <v>#DIV/0!</v>
      </c>
      <c r="DG61" s="58" t="e">
        <f t="shared" si="71"/>
        <v>#DIV/0!</v>
      </c>
      <c r="DH61" s="58" t="e">
        <f t="shared" si="72"/>
        <v>#DIV/0!</v>
      </c>
      <c r="DI61" s="58" t="e">
        <f t="shared" si="73"/>
        <v>#DIV/0!</v>
      </c>
      <c r="DJ61" s="58" t="e">
        <f t="shared" si="74"/>
        <v>#DIV/0!</v>
      </c>
      <c r="DK61" s="58" t="e">
        <f t="shared" si="75"/>
        <v>#DIV/0!</v>
      </c>
      <c r="DL61" s="58" t="e">
        <f t="shared" si="76"/>
        <v>#DIV/0!</v>
      </c>
      <c r="DM61" s="58" t="e">
        <f t="shared" si="77"/>
        <v>#DIV/0!</v>
      </c>
      <c r="DN61" s="58" t="e">
        <f t="shared" si="78"/>
        <v>#DIV/0!</v>
      </c>
      <c r="DO61" s="58" t="e">
        <f t="shared" si="79"/>
        <v>#DIV/0!</v>
      </c>
      <c r="DP61" s="58" t="e">
        <f t="shared" si="80"/>
        <v>#DIV/0!</v>
      </c>
      <c r="DQ61" s="58" t="e">
        <f t="shared" si="81"/>
        <v>#DIV/0!</v>
      </c>
      <c r="DR61" s="58" t="e">
        <f t="shared" si="82"/>
        <v>#DIV/0!</v>
      </c>
      <c r="DS61" s="58" t="e">
        <f t="shared" si="83"/>
        <v>#DIV/0!</v>
      </c>
      <c r="DT61" s="58" t="e">
        <f t="shared" si="84"/>
        <v>#DIV/0!</v>
      </c>
      <c r="DU61" s="58" t="e">
        <f t="shared" si="85"/>
        <v>#DIV/0!</v>
      </c>
      <c r="DV61" s="58" t="e">
        <f t="shared" si="86"/>
        <v>#DIV/0!</v>
      </c>
      <c r="DW61" s="58" t="e">
        <f t="shared" si="87"/>
        <v>#DIV/0!</v>
      </c>
      <c r="DX61" s="58" t="e">
        <f t="shared" si="88"/>
        <v>#DIV/0!</v>
      </c>
      <c r="DY61" s="58">
        <f t="shared" si="89"/>
        <v>0</v>
      </c>
      <c r="DZ61" s="58" t="e">
        <f t="shared" si="118"/>
        <v>#DIV/0!</v>
      </c>
      <c r="EA61" s="58" t="e">
        <f t="shared" si="119"/>
        <v>#DIV/0!</v>
      </c>
      <c r="EB61" s="58" t="e">
        <f t="shared" si="90"/>
        <v>#DIV/0!</v>
      </c>
      <c r="EC61" s="58" t="e">
        <f t="shared" si="91"/>
        <v>#DIV/0!</v>
      </c>
      <c r="ED61" s="58" t="e">
        <f t="shared" si="92"/>
        <v>#DIV/0!</v>
      </c>
      <c r="EE61" s="58" t="e">
        <f t="shared" si="93"/>
        <v>#DIV/0!</v>
      </c>
      <c r="EF61" s="58" t="e">
        <f t="shared" si="94"/>
        <v>#DIV/0!</v>
      </c>
      <c r="EG61" s="58" t="e">
        <f t="shared" si="95"/>
        <v>#DIV/0!</v>
      </c>
      <c r="EH61" s="58" t="e">
        <f t="shared" si="96"/>
        <v>#DIV/0!</v>
      </c>
      <c r="EI61" s="58" t="e">
        <f t="shared" si="97"/>
        <v>#DIV/0!</v>
      </c>
      <c r="EJ61" s="58" t="e">
        <f t="shared" si="98"/>
        <v>#DIV/0!</v>
      </c>
      <c r="EK61" s="58" t="e">
        <f t="shared" si="99"/>
        <v>#DIV/0!</v>
      </c>
      <c r="EL61" s="58" t="e">
        <f t="shared" si="100"/>
        <v>#DIV/0!</v>
      </c>
      <c r="EM61" s="58" t="e">
        <f t="shared" si="101"/>
        <v>#DIV/0!</v>
      </c>
      <c r="EN61" s="58" t="e">
        <f t="shared" si="102"/>
        <v>#DIV/0!</v>
      </c>
      <c r="EO61" s="58" t="e">
        <f t="shared" si="103"/>
        <v>#DIV/0!</v>
      </c>
      <c r="EP61" s="58" t="e">
        <f t="shared" si="104"/>
        <v>#DIV/0!</v>
      </c>
      <c r="EQ61" s="58" t="e">
        <f t="shared" si="105"/>
        <v>#DIV/0!</v>
      </c>
      <c r="ER61" s="58" t="e">
        <f t="shared" si="106"/>
        <v>#DIV/0!</v>
      </c>
      <c r="ES61" s="58" t="e">
        <f t="shared" si="107"/>
        <v>#DIV/0!</v>
      </c>
      <c r="ET61" s="58" t="e">
        <f t="shared" si="108"/>
        <v>#DIV/0!</v>
      </c>
      <c r="EU61" s="58" t="e">
        <f t="shared" si="109"/>
        <v>#DIV/0!</v>
      </c>
      <c r="EV61" s="58" t="e">
        <f t="shared" si="110"/>
        <v>#DIV/0!</v>
      </c>
      <c r="EW61" s="58" t="e">
        <f t="shared" si="111"/>
        <v>#DIV/0!</v>
      </c>
      <c r="EX61" s="58" t="e">
        <f t="shared" si="112"/>
        <v>#DIV/0!</v>
      </c>
      <c r="EY61" s="58" t="e">
        <f t="shared" si="113"/>
        <v>#DIV/0!</v>
      </c>
      <c r="EZ61" s="58" t="e">
        <f t="shared" si="114"/>
        <v>#DIV/0!</v>
      </c>
      <c r="FA61" s="58" t="e">
        <f t="shared" si="115"/>
        <v>#DIV/0!</v>
      </c>
      <c r="FB61" s="58" t="e">
        <f t="shared" si="116"/>
        <v>#DIV/0!</v>
      </c>
      <c r="FC61" s="149" t="e">
        <f t="shared" si="117"/>
        <v>#DIV/0!</v>
      </c>
    </row>
    <row r="62" spans="1:159" x14ac:dyDescent="0.25">
      <c r="A62" s="90">
        <v>62</v>
      </c>
      <c r="B62" s="150"/>
      <c r="C62" s="151"/>
      <c r="D62" s="151"/>
      <c r="E62" s="151"/>
      <c r="F62" s="151"/>
      <c r="G62" s="151"/>
      <c r="H62" s="151"/>
      <c r="I62" s="151"/>
      <c r="J62" s="151"/>
      <c r="K62" s="152"/>
      <c r="L62" s="127" t="e">
        <f t="shared" si="6"/>
        <v>#DIV/0!</v>
      </c>
      <c r="M62" s="127" t="e">
        <f t="shared" si="7"/>
        <v>#DIV/0!</v>
      </c>
      <c r="N62" s="127">
        <f t="shared" si="8"/>
        <v>0</v>
      </c>
      <c r="O62" s="127" t="e">
        <f t="shared" si="9"/>
        <v>#DIV/0!</v>
      </c>
      <c r="P62" s="66" t="e">
        <f t="shared" si="10"/>
        <v>#DIV/0!</v>
      </c>
      <c r="Q62" s="40"/>
      <c r="R62" s="105" t="e">
        <f t="shared" si="11"/>
        <v>#DIV/0!</v>
      </c>
      <c r="S62" s="142">
        <f t="shared" si="12"/>
        <v>0</v>
      </c>
      <c r="T62" s="142" t="e">
        <f t="shared" si="13"/>
        <v>#DIV/0!</v>
      </c>
      <c r="U62" s="143">
        <v>1.31E-6</v>
      </c>
      <c r="V62" s="143" t="e">
        <f t="shared" si="14"/>
        <v>#DIV/0!</v>
      </c>
      <c r="W62" s="144">
        <v>0.4</v>
      </c>
      <c r="X62" s="143" t="e">
        <f t="shared" si="15"/>
        <v>#DIV/0!</v>
      </c>
      <c r="Y62" s="145">
        <v>2.5000000000000001E-2</v>
      </c>
      <c r="Z62" s="145" t="e">
        <f t="shared" si="16"/>
        <v>#DIV/0!</v>
      </c>
      <c r="AA62" s="145" t="e">
        <f t="shared" si="17"/>
        <v>#DIV/0!</v>
      </c>
      <c r="AB62" s="145" t="e">
        <f t="shared" si="18"/>
        <v>#DIV/0!</v>
      </c>
      <c r="AC62" s="145" t="e">
        <f t="shared" si="19"/>
        <v>#DIV/0!</v>
      </c>
      <c r="AD62" s="145" t="e">
        <f t="shared" si="20"/>
        <v>#DIV/0!</v>
      </c>
      <c r="AE62" s="146" t="e">
        <f t="shared" si="21"/>
        <v>#DIV/0!</v>
      </c>
      <c r="AF62" s="144" t="e">
        <f t="shared" si="22"/>
        <v>#DIV/0!</v>
      </c>
      <c r="AG62" s="144" t="e">
        <f t="shared" si="23"/>
        <v>#DIV/0!</v>
      </c>
      <c r="AI62" s="101">
        <v>0</v>
      </c>
      <c r="AJ62" s="101">
        <v>1</v>
      </c>
      <c r="AK62" s="101">
        <v>2</v>
      </c>
      <c r="AL62" s="101">
        <v>3</v>
      </c>
      <c r="AM62" s="101">
        <v>4</v>
      </c>
      <c r="AN62" s="101">
        <v>5</v>
      </c>
      <c r="AO62" s="101">
        <v>6</v>
      </c>
      <c r="AP62" s="101">
        <v>7</v>
      </c>
      <c r="AQ62" s="101">
        <v>8</v>
      </c>
      <c r="AR62" s="101">
        <v>9</v>
      </c>
      <c r="AS62" s="101">
        <v>10</v>
      </c>
      <c r="AT62" s="101">
        <v>11</v>
      </c>
      <c r="AU62" s="101">
        <v>12</v>
      </c>
      <c r="AV62" s="101">
        <v>13</v>
      </c>
      <c r="AW62" s="101">
        <v>14</v>
      </c>
      <c r="AX62" s="101">
        <v>15</v>
      </c>
      <c r="AY62" s="101">
        <v>16</v>
      </c>
      <c r="AZ62" s="101">
        <v>17</v>
      </c>
      <c r="BA62" s="101">
        <v>18</v>
      </c>
      <c r="BB62" s="101">
        <v>19</v>
      </c>
      <c r="BC62" s="101">
        <v>20</v>
      </c>
      <c r="BD62" s="101">
        <v>21</v>
      </c>
      <c r="BE62" s="101">
        <v>22</v>
      </c>
      <c r="BF62" s="101">
        <v>23</v>
      </c>
      <c r="BG62" s="101">
        <v>24</v>
      </c>
      <c r="BH62" s="101">
        <v>25</v>
      </c>
      <c r="BI62" s="101">
        <v>26</v>
      </c>
      <c r="BJ62" s="101">
        <v>27</v>
      </c>
      <c r="BK62" s="101">
        <v>28</v>
      </c>
      <c r="BL62" s="101">
        <v>29</v>
      </c>
      <c r="BM62" s="101">
        <v>30</v>
      </c>
      <c r="BN62" s="147">
        <v>0.03</v>
      </c>
      <c r="BO62" s="148">
        <f t="shared" si="27"/>
        <v>1</v>
      </c>
      <c r="BP62" s="148">
        <f t="shared" si="28"/>
        <v>0.970873786407767</v>
      </c>
      <c r="BQ62" s="148">
        <f t="shared" si="29"/>
        <v>0.94259590913375435</v>
      </c>
      <c r="BR62" s="148">
        <f t="shared" si="30"/>
        <v>0.91514165935315961</v>
      </c>
      <c r="BS62" s="148">
        <f t="shared" si="31"/>
        <v>0.888487047915689</v>
      </c>
      <c r="BT62" s="148">
        <f t="shared" si="32"/>
        <v>0.86260878438416411</v>
      </c>
      <c r="BU62" s="148">
        <f t="shared" si="33"/>
        <v>0.83748425668365445</v>
      </c>
      <c r="BV62" s="148">
        <f t="shared" si="34"/>
        <v>0.81309151134335378</v>
      </c>
      <c r="BW62" s="148">
        <f t="shared" si="35"/>
        <v>0.78940923431393573</v>
      </c>
      <c r="BX62" s="148">
        <f t="shared" si="36"/>
        <v>0.76641673234362695</v>
      </c>
      <c r="BY62" s="148">
        <f t="shared" si="37"/>
        <v>0.74409391489672516</v>
      </c>
      <c r="BZ62" s="148">
        <f t="shared" si="38"/>
        <v>0.72242127659876232</v>
      </c>
      <c r="CA62" s="148">
        <f t="shared" si="39"/>
        <v>0.70137988019297326</v>
      </c>
      <c r="CB62" s="148">
        <f t="shared" si="40"/>
        <v>0.68095133999317792</v>
      </c>
      <c r="CC62" s="148">
        <f t="shared" si="41"/>
        <v>0.66111780581861923</v>
      </c>
      <c r="CD62" s="148">
        <f t="shared" si="42"/>
        <v>0.64186194739671765</v>
      </c>
      <c r="CE62" s="148">
        <f t="shared" si="43"/>
        <v>0.62316693922011435</v>
      </c>
      <c r="CF62" s="148">
        <f t="shared" si="44"/>
        <v>0.60501644584477121</v>
      </c>
      <c r="CG62" s="148">
        <f t="shared" si="45"/>
        <v>0.5873946076162827</v>
      </c>
      <c r="CH62" s="148">
        <f t="shared" si="46"/>
        <v>0.57028602681192497</v>
      </c>
      <c r="CI62" s="148">
        <f t="shared" si="47"/>
        <v>0.55367575418633497</v>
      </c>
      <c r="CJ62" s="148">
        <f t="shared" si="48"/>
        <v>0.5375492759090631</v>
      </c>
      <c r="CK62" s="148">
        <f t="shared" si="49"/>
        <v>0.52189250088258554</v>
      </c>
      <c r="CL62" s="148">
        <f t="shared" si="50"/>
        <v>0.50669174842969467</v>
      </c>
      <c r="CM62" s="148">
        <f t="shared" si="51"/>
        <v>0.49193373633950943</v>
      </c>
      <c r="CN62" s="148">
        <f t="shared" si="52"/>
        <v>0.47760556926165965</v>
      </c>
      <c r="CO62" s="148">
        <f t="shared" si="53"/>
        <v>0.46369472743850448</v>
      </c>
      <c r="CP62" s="148">
        <f t="shared" si="54"/>
        <v>0.45018905576553836</v>
      </c>
      <c r="CQ62" s="148">
        <f t="shared" si="55"/>
        <v>0.4370767531704256</v>
      </c>
      <c r="CR62" s="148">
        <f t="shared" si="56"/>
        <v>0.42434636230138412</v>
      </c>
      <c r="CS62" s="148">
        <f t="shared" si="57"/>
        <v>0.41198675951590691</v>
      </c>
      <c r="CT62" s="58">
        <f t="shared" si="58"/>
        <v>0</v>
      </c>
      <c r="CU62" s="58" t="e">
        <f t="shared" si="59"/>
        <v>#DIV/0!</v>
      </c>
      <c r="CV62" s="58" t="e">
        <f t="shared" si="60"/>
        <v>#DIV/0!</v>
      </c>
      <c r="CW62" s="58" t="e">
        <f t="shared" si="61"/>
        <v>#DIV/0!</v>
      </c>
      <c r="CX62" s="58" t="e">
        <f t="shared" si="62"/>
        <v>#DIV/0!</v>
      </c>
      <c r="CY62" s="58" t="e">
        <f t="shared" si="63"/>
        <v>#DIV/0!</v>
      </c>
      <c r="CZ62" s="58" t="e">
        <f t="shared" si="64"/>
        <v>#DIV/0!</v>
      </c>
      <c r="DA62" s="58" t="e">
        <f t="shared" si="65"/>
        <v>#DIV/0!</v>
      </c>
      <c r="DB62" s="58" t="e">
        <f t="shared" si="66"/>
        <v>#DIV/0!</v>
      </c>
      <c r="DC62" s="58" t="e">
        <f t="shared" si="67"/>
        <v>#DIV/0!</v>
      </c>
      <c r="DD62" s="58" t="e">
        <f t="shared" si="68"/>
        <v>#DIV/0!</v>
      </c>
      <c r="DE62" s="58" t="e">
        <f t="shared" si="69"/>
        <v>#DIV/0!</v>
      </c>
      <c r="DF62" s="58" t="e">
        <f t="shared" si="70"/>
        <v>#DIV/0!</v>
      </c>
      <c r="DG62" s="58" t="e">
        <f t="shared" si="71"/>
        <v>#DIV/0!</v>
      </c>
      <c r="DH62" s="58" t="e">
        <f t="shared" si="72"/>
        <v>#DIV/0!</v>
      </c>
      <c r="DI62" s="58" t="e">
        <f t="shared" si="73"/>
        <v>#DIV/0!</v>
      </c>
      <c r="DJ62" s="58" t="e">
        <f t="shared" si="74"/>
        <v>#DIV/0!</v>
      </c>
      <c r="DK62" s="58" t="e">
        <f t="shared" si="75"/>
        <v>#DIV/0!</v>
      </c>
      <c r="DL62" s="58" t="e">
        <f t="shared" si="76"/>
        <v>#DIV/0!</v>
      </c>
      <c r="DM62" s="58" t="e">
        <f t="shared" si="77"/>
        <v>#DIV/0!</v>
      </c>
      <c r="DN62" s="58" t="e">
        <f t="shared" si="78"/>
        <v>#DIV/0!</v>
      </c>
      <c r="DO62" s="58" t="e">
        <f t="shared" si="79"/>
        <v>#DIV/0!</v>
      </c>
      <c r="DP62" s="58" t="e">
        <f t="shared" si="80"/>
        <v>#DIV/0!</v>
      </c>
      <c r="DQ62" s="58" t="e">
        <f t="shared" si="81"/>
        <v>#DIV/0!</v>
      </c>
      <c r="DR62" s="58" t="e">
        <f t="shared" si="82"/>
        <v>#DIV/0!</v>
      </c>
      <c r="DS62" s="58" t="e">
        <f t="shared" si="83"/>
        <v>#DIV/0!</v>
      </c>
      <c r="DT62" s="58" t="e">
        <f t="shared" si="84"/>
        <v>#DIV/0!</v>
      </c>
      <c r="DU62" s="58" t="e">
        <f t="shared" si="85"/>
        <v>#DIV/0!</v>
      </c>
      <c r="DV62" s="58" t="e">
        <f t="shared" si="86"/>
        <v>#DIV/0!</v>
      </c>
      <c r="DW62" s="58" t="e">
        <f t="shared" si="87"/>
        <v>#DIV/0!</v>
      </c>
      <c r="DX62" s="58" t="e">
        <f t="shared" si="88"/>
        <v>#DIV/0!</v>
      </c>
      <c r="DY62" s="58">
        <f t="shared" si="89"/>
        <v>0</v>
      </c>
      <c r="DZ62" s="58" t="e">
        <f t="shared" si="118"/>
        <v>#DIV/0!</v>
      </c>
      <c r="EA62" s="58" t="e">
        <f t="shared" si="119"/>
        <v>#DIV/0!</v>
      </c>
      <c r="EB62" s="58" t="e">
        <f t="shared" si="90"/>
        <v>#DIV/0!</v>
      </c>
      <c r="EC62" s="58" t="e">
        <f t="shared" si="91"/>
        <v>#DIV/0!</v>
      </c>
      <c r="ED62" s="58" t="e">
        <f t="shared" si="92"/>
        <v>#DIV/0!</v>
      </c>
      <c r="EE62" s="58" t="e">
        <f t="shared" si="93"/>
        <v>#DIV/0!</v>
      </c>
      <c r="EF62" s="58" t="e">
        <f t="shared" si="94"/>
        <v>#DIV/0!</v>
      </c>
      <c r="EG62" s="58" t="e">
        <f t="shared" si="95"/>
        <v>#DIV/0!</v>
      </c>
      <c r="EH62" s="58" t="e">
        <f t="shared" si="96"/>
        <v>#DIV/0!</v>
      </c>
      <c r="EI62" s="58" t="e">
        <f t="shared" si="97"/>
        <v>#DIV/0!</v>
      </c>
      <c r="EJ62" s="58" t="e">
        <f t="shared" si="98"/>
        <v>#DIV/0!</v>
      </c>
      <c r="EK62" s="58" t="e">
        <f t="shared" si="99"/>
        <v>#DIV/0!</v>
      </c>
      <c r="EL62" s="58" t="e">
        <f t="shared" si="100"/>
        <v>#DIV/0!</v>
      </c>
      <c r="EM62" s="58" t="e">
        <f t="shared" si="101"/>
        <v>#DIV/0!</v>
      </c>
      <c r="EN62" s="58" t="e">
        <f t="shared" si="102"/>
        <v>#DIV/0!</v>
      </c>
      <c r="EO62" s="58" t="e">
        <f t="shared" si="103"/>
        <v>#DIV/0!</v>
      </c>
      <c r="EP62" s="58" t="e">
        <f t="shared" si="104"/>
        <v>#DIV/0!</v>
      </c>
      <c r="EQ62" s="58" t="e">
        <f t="shared" si="105"/>
        <v>#DIV/0!</v>
      </c>
      <c r="ER62" s="58" t="e">
        <f t="shared" si="106"/>
        <v>#DIV/0!</v>
      </c>
      <c r="ES62" s="58" t="e">
        <f t="shared" si="107"/>
        <v>#DIV/0!</v>
      </c>
      <c r="ET62" s="58" t="e">
        <f t="shared" si="108"/>
        <v>#DIV/0!</v>
      </c>
      <c r="EU62" s="58" t="e">
        <f t="shared" si="109"/>
        <v>#DIV/0!</v>
      </c>
      <c r="EV62" s="58" t="e">
        <f t="shared" si="110"/>
        <v>#DIV/0!</v>
      </c>
      <c r="EW62" s="58" t="e">
        <f t="shared" si="111"/>
        <v>#DIV/0!</v>
      </c>
      <c r="EX62" s="58" t="e">
        <f t="shared" si="112"/>
        <v>#DIV/0!</v>
      </c>
      <c r="EY62" s="58" t="e">
        <f t="shared" si="113"/>
        <v>#DIV/0!</v>
      </c>
      <c r="EZ62" s="58" t="e">
        <f t="shared" si="114"/>
        <v>#DIV/0!</v>
      </c>
      <c r="FA62" s="58" t="e">
        <f t="shared" si="115"/>
        <v>#DIV/0!</v>
      </c>
      <c r="FB62" s="58" t="e">
        <f t="shared" si="116"/>
        <v>#DIV/0!</v>
      </c>
      <c r="FC62" s="149" t="e">
        <f t="shared" si="117"/>
        <v>#DIV/0!</v>
      </c>
    </row>
    <row r="63" spans="1:159" x14ac:dyDescent="0.25">
      <c r="A63" s="90">
        <v>63</v>
      </c>
      <c r="B63" s="150"/>
      <c r="C63" s="151"/>
      <c r="D63" s="151"/>
      <c r="E63" s="151"/>
      <c r="F63" s="151"/>
      <c r="G63" s="151"/>
      <c r="H63" s="151"/>
      <c r="I63" s="151"/>
      <c r="J63" s="151"/>
      <c r="K63" s="152"/>
      <c r="L63" s="127" t="e">
        <f t="shared" si="6"/>
        <v>#DIV/0!</v>
      </c>
      <c r="M63" s="127" t="e">
        <f t="shared" si="7"/>
        <v>#DIV/0!</v>
      </c>
      <c r="N63" s="127">
        <f t="shared" si="8"/>
        <v>0</v>
      </c>
      <c r="O63" s="127" t="e">
        <f t="shared" si="9"/>
        <v>#DIV/0!</v>
      </c>
      <c r="P63" s="66" t="e">
        <f t="shared" si="10"/>
        <v>#DIV/0!</v>
      </c>
      <c r="Q63" s="40"/>
      <c r="R63" s="105" t="e">
        <f t="shared" si="11"/>
        <v>#DIV/0!</v>
      </c>
      <c r="S63" s="142">
        <f t="shared" si="12"/>
        <v>0</v>
      </c>
      <c r="T63" s="142" t="e">
        <f t="shared" si="13"/>
        <v>#DIV/0!</v>
      </c>
      <c r="U63" s="143">
        <v>1.31E-6</v>
      </c>
      <c r="V63" s="143" t="e">
        <f t="shared" si="14"/>
        <v>#DIV/0!</v>
      </c>
      <c r="W63" s="144">
        <v>0.4</v>
      </c>
      <c r="X63" s="143" t="e">
        <f t="shared" si="15"/>
        <v>#DIV/0!</v>
      </c>
      <c r="Y63" s="145">
        <v>2.5000000000000001E-2</v>
      </c>
      <c r="Z63" s="145" t="e">
        <f t="shared" si="16"/>
        <v>#DIV/0!</v>
      </c>
      <c r="AA63" s="145" t="e">
        <f t="shared" si="17"/>
        <v>#DIV/0!</v>
      </c>
      <c r="AB63" s="145" t="e">
        <f t="shared" si="18"/>
        <v>#DIV/0!</v>
      </c>
      <c r="AC63" s="145" t="e">
        <f t="shared" si="19"/>
        <v>#DIV/0!</v>
      </c>
      <c r="AD63" s="145" t="e">
        <f t="shared" si="20"/>
        <v>#DIV/0!</v>
      </c>
      <c r="AE63" s="146" t="e">
        <f t="shared" si="21"/>
        <v>#DIV/0!</v>
      </c>
      <c r="AF63" s="144" t="e">
        <f t="shared" si="22"/>
        <v>#DIV/0!</v>
      </c>
      <c r="AG63" s="144" t="e">
        <f t="shared" si="23"/>
        <v>#DIV/0!</v>
      </c>
      <c r="AI63" s="101">
        <v>0</v>
      </c>
      <c r="AJ63" s="101">
        <v>1</v>
      </c>
      <c r="AK63" s="101">
        <v>2</v>
      </c>
      <c r="AL63" s="101">
        <v>3</v>
      </c>
      <c r="AM63" s="101">
        <v>4</v>
      </c>
      <c r="AN63" s="101">
        <v>5</v>
      </c>
      <c r="AO63" s="101">
        <v>6</v>
      </c>
      <c r="AP63" s="101">
        <v>7</v>
      </c>
      <c r="AQ63" s="101">
        <v>8</v>
      </c>
      <c r="AR63" s="101">
        <v>9</v>
      </c>
      <c r="AS63" s="101">
        <v>10</v>
      </c>
      <c r="AT63" s="101">
        <v>11</v>
      </c>
      <c r="AU63" s="101">
        <v>12</v>
      </c>
      <c r="AV63" s="101">
        <v>13</v>
      </c>
      <c r="AW63" s="101">
        <v>14</v>
      </c>
      <c r="AX63" s="101">
        <v>15</v>
      </c>
      <c r="AY63" s="101">
        <v>16</v>
      </c>
      <c r="AZ63" s="101">
        <v>17</v>
      </c>
      <c r="BA63" s="101">
        <v>18</v>
      </c>
      <c r="BB63" s="101">
        <v>19</v>
      </c>
      <c r="BC63" s="101">
        <v>20</v>
      </c>
      <c r="BD63" s="101">
        <v>21</v>
      </c>
      <c r="BE63" s="101">
        <v>22</v>
      </c>
      <c r="BF63" s="101">
        <v>23</v>
      </c>
      <c r="BG63" s="101">
        <v>24</v>
      </c>
      <c r="BH63" s="101">
        <v>25</v>
      </c>
      <c r="BI63" s="101">
        <v>26</v>
      </c>
      <c r="BJ63" s="101">
        <v>27</v>
      </c>
      <c r="BK63" s="101">
        <v>28</v>
      </c>
      <c r="BL63" s="101">
        <v>29</v>
      </c>
      <c r="BM63" s="101">
        <v>30</v>
      </c>
      <c r="BN63" s="147">
        <v>0.03</v>
      </c>
      <c r="BO63" s="148">
        <f t="shared" si="27"/>
        <v>1</v>
      </c>
      <c r="BP63" s="148">
        <f t="shared" si="28"/>
        <v>0.970873786407767</v>
      </c>
      <c r="BQ63" s="148">
        <f t="shared" si="29"/>
        <v>0.94259590913375435</v>
      </c>
      <c r="BR63" s="148">
        <f t="shared" si="30"/>
        <v>0.91514165935315961</v>
      </c>
      <c r="BS63" s="148">
        <f t="shared" si="31"/>
        <v>0.888487047915689</v>
      </c>
      <c r="BT63" s="148">
        <f t="shared" si="32"/>
        <v>0.86260878438416411</v>
      </c>
      <c r="BU63" s="148">
        <f t="shared" si="33"/>
        <v>0.83748425668365445</v>
      </c>
      <c r="BV63" s="148">
        <f t="shared" si="34"/>
        <v>0.81309151134335378</v>
      </c>
      <c r="BW63" s="148">
        <f t="shared" si="35"/>
        <v>0.78940923431393573</v>
      </c>
      <c r="BX63" s="148">
        <f t="shared" si="36"/>
        <v>0.76641673234362695</v>
      </c>
      <c r="BY63" s="148">
        <f t="shared" si="37"/>
        <v>0.74409391489672516</v>
      </c>
      <c r="BZ63" s="148">
        <f t="shared" si="38"/>
        <v>0.72242127659876232</v>
      </c>
      <c r="CA63" s="148">
        <f t="shared" si="39"/>
        <v>0.70137988019297326</v>
      </c>
      <c r="CB63" s="148">
        <f t="shared" si="40"/>
        <v>0.68095133999317792</v>
      </c>
      <c r="CC63" s="148">
        <f t="shared" si="41"/>
        <v>0.66111780581861923</v>
      </c>
      <c r="CD63" s="148">
        <f t="shared" si="42"/>
        <v>0.64186194739671765</v>
      </c>
      <c r="CE63" s="148">
        <f t="shared" si="43"/>
        <v>0.62316693922011435</v>
      </c>
      <c r="CF63" s="148">
        <f t="shared" si="44"/>
        <v>0.60501644584477121</v>
      </c>
      <c r="CG63" s="148">
        <f t="shared" si="45"/>
        <v>0.5873946076162827</v>
      </c>
      <c r="CH63" s="148">
        <f t="shared" si="46"/>
        <v>0.57028602681192497</v>
      </c>
      <c r="CI63" s="148">
        <f t="shared" si="47"/>
        <v>0.55367575418633497</v>
      </c>
      <c r="CJ63" s="148">
        <f t="shared" si="48"/>
        <v>0.5375492759090631</v>
      </c>
      <c r="CK63" s="148">
        <f t="shared" si="49"/>
        <v>0.52189250088258554</v>
      </c>
      <c r="CL63" s="148">
        <f t="shared" si="50"/>
        <v>0.50669174842969467</v>
      </c>
      <c r="CM63" s="148">
        <f t="shared" si="51"/>
        <v>0.49193373633950943</v>
      </c>
      <c r="CN63" s="148">
        <f t="shared" si="52"/>
        <v>0.47760556926165965</v>
      </c>
      <c r="CO63" s="148">
        <f t="shared" si="53"/>
        <v>0.46369472743850448</v>
      </c>
      <c r="CP63" s="148">
        <f t="shared" si="54"/>
        <v>0.45018905576553836</v>
      </c>
      <c r="CQ63" s="148">
        <f t="shared" si="55"/>
        <v>0.4370767531704256</v>
      </c>
      <c r="CR63" s="148">
        <f t="shared" si="56"/>
        <v>0.42434636230138412</v>
      </c>
      <c r="CS63" s="148">
        <f t="shared" si="57"/>
        <v>0.41198675951590691</v>
      </c>
      <c r="CT63" s="58">
        <f t="shared" si="58"/>
        <v>0</v>
      </c>
      <c r="CU63" s="58" t="e">
        <f t="shared" si="59"/>
        <v>#DIV/0!</v>
      </c>
      <c r="CV63" s="58" t="e">
        <f t="shared" si="60"/>
        <v>#DIV/0!</v>
      </c>
      <c r="CW63" s="58" t="e">
        <f t="shared" si="61"/>
        <v>#DIV/0!</v>
      </c>
      <c r="CX63" s="58" t="e">
        <f t="shared" si="62"/>
        <v>#DIV/0!</v>
      </c>
      <c r="CY63" s="58" t="e">
        <f t="shared" si="63"/>
        <v>#DIV/0!</v>
      </c>
      <c r="CZ63" s="58" t="e">
        <f t="shared" si="64"/>
        <v>#DIV/0!</v>
      </c>
      <c r="DA63" s="58" t="e">
        <f t="shared" si="65"/>
        <v>#DIV/0!</v>
      </c>
      <c r="DB63" s="58" t="e">
        <f t="shared" si="66"/>
        <v>#DIV/0!</v>
      </c>
      <c r="DC63" s="58" t="e">
        <f t="shared" si="67"/>
        <v>#DIV/0!</v>
      </c>
      <c r="DD63" s="58" t="e">
        <f t="shared" si="68"/>
        <v>#DIV/0!</v>
      </c>
      <c r="DE63" s="58" t="e">
        <f t="shared" si="69"/>
        <v>#DIV/0!</v>
      </c>
      <c r="DF63" s="58" t="e">
        <f t="shared" si="70"/>
        <v>#DIV/0!</v>
      </c>
      <c r="DG63" s="58" t="e">
        <f t="shared" si="71"/>
        <v>#DIV/0!</v>
      </c>
      <c r="DH63" s="58" t="e">
        <f t="shared" si="72"/>
        <v>#DIV/0!</v>
      </c>
      <c r="DI63" s="58" t="e">
        <f t="shared" si="73"/>
        <v>#DIV/0!</v>
      </c>
      <c r="DJ63" s="58" t="e">
        <f t="shared" si="74"/>
        <v>#DIV/0!</v>
      </c>
      <c r="DK63" s="58" t="e">
        <f t="shared" si="75"/>
        <v>#DIV/0!</v>
      </c>
      <c r="DL63" s="58" t="e">
        <f t="shared" si="76"/>
        <v>#DIV/0!</v>
      </c>
      <c r="DM63" s="58" t="e">
        <f t="shared" si="77"/>
        <v>#DIV/0!</v>
      </c>
      <c r="DN63" s="58" t="e">
        <f t="shared" si="78"/>
        <v>#DIV/0!</v>
      </c>
      <c r="DO63" s="58" t="e">
        <f t="shared" si="79"/>
        <v>#DIV/0!</v>
      </c>
      <c r="DP63" s="58" t="e">
        <f t="shared" si="80"/>
        <v>#DIV/0!</v>
      </c>
      <c r="DQ63" s="58" t="e">
        <f t="shared" si="81"/>
        <v>#DIV/0!</v>
      </c>
      <c r="DR63" s="58" t="e">
        <f t="shared" si="82"/>
        <v>#DIV/0!</v>
      </c>
      <c r="DS63" s="58" t="e">
        <f t="shared" si="83"/>
        <v>#DIV/0!</v>
      </c>
      <c r="DT63" s="58" t="e">
        <f t="shared" si="84"/>
        <v>#DIV/0!</v>
      </c>
      <c r="DU63" s="58" t="e">
        <f t="shared" si="85"/>
        <v>#DIV/0!</v>
      </c>
      <c r="DV63" s="58" t="e">
        <f t="shared" si="86"/>
        <v>#DIV/0!</v>
      </c>
      <c r="DW63" s="58" t="e">
        <f t="shared" si="87"/>
        <v>#DIV/0!</v>
      </c>
      <c r="DX63" s="58" t="e">
        <f t="shared" si="88"/>
        <v>#DIV/0!</v>
      </c>
      <c r="DY63" s="58">
        <f t="shared" si="89"/>
        <v>0</v>
      </c>
      <c r="DZ63" s="58" t="e">
        <f t="shared" si="118"/>
        <v>#DIV/0!</v>
      </c>
      <c r="EA63" s="58" t="e">
        <f t="shared" si="119"/>
        <v>#DIV/0!</v>
      </c>
      <c r="EB63" s="58" t="e">
        <f t="shared" si="90"/>
        <v>#DIV/0!</v>
      </c>
      <c r="EC63" s="58" t="e">
        <f t="shared" si="91"/>
        <v>#DIV/0!</v>
      </c>
      <c r="ED63" s="58" t="e">
        <f t="shared" si="92"/>
        <v>#DIV/0!</v>
      </c>
      <c r="EE63" s="58" t="e">
        <f t="shared" si="93"/>
        <v>#DIV/0!</v>
      </c>
      <c r="EF63" s="58" t="e">
        <f t="shared" si="94"/>
        <v>#DIV/0!</v>
      </c>
      <c r="EG63" s="58" t="e">
        <f t="shared" si="95"/>
        <v>#DIV/0!</v>
      </c>
      <c r="EH63" s="58" t="e">
        <f t="shared" si="96"/>
        <v>#DIV/0!</v>
      </c>
      <c r="EI63" s="58" t="e">
        <f t="shared" si="97"/>
        <v>#DIV/0!</v>
      </c>
      <c r="EJ63" s="58" t="e">
        <f t="shared" si="98"/>
        <v>#DIV/0!</v>
      </c>
      <c r="EK63" s="58" t="e">
        <f t="shared" si="99"/>
        <v>#DIV/0!</v>
      </c>
      <c r="EL63" s="58" t="e">
        <f t="shared" si="100"/>
        <v>#DIV/0!</v>
      </c>
      <c r="EM63" s="58" t="e">
        <f t="shared" si="101"/>
        <v>#DIV/0!</v>
      </c>
      <c r="EN63" s="58" t="e">
        <f t="shared" si="102"/>
        <v>#DIV/0!</v>
      </c>
      <c r="EO63" s="58" t="e">
        <f t="shared" si="103"/>
        <v>#DIV/0!</v>
      </c>
      <c r="EP63" s="58" t="e">
        <f t="shared" si="104"/>
        <v>#DIV/0!</v>
      </c>
      <c r="EQ63" s="58" t="e">
        <f t="shared" si="105"/>
        <v>#DIV/0!</v>
      </c>
      <c r="ER63" s="58" t="e">
        <f t="shared" si="106"/>
        <v>#DIV/0!</v>
      </c>
      <c r="ES63" s="58" t="e">
        <f t="shared" si="107"/>
        <v>#DIV/0!</v>
      </c>
      <c r="ET63" s="58" t="e">
        <f t="shared" si="108"/>
        <v>#DIV/0!</v>
      </c>
      <c r="EU63" s="58" t="e">
        <f t="shared" si="109"/>
        <v>#DIV/0!</v>
      </c>
      <c r="EV63" s="58" t="e">
        <f t="shared" si="110"/>
        <v>#DIV/0!</v>
      </c>
      <c r="EW63" s="58" t="e">
        <f t="shared" si="111"/>
        <v>#DIV/0!</v>
      </c>
      <c r="EX63" s="58" t="e">
        <f t="shared" si="112"/>
        <v>#DIV/0!</v>
      </c>
      <c r="EY63" s="58" t="e">
        <f t="shared" si="113"/>
        <v>#DIV/0!</v>
      </c>
      <c r="EZ63" s="58" t="e">
        <f t="shared" si="114"/>
        <v>#DIV/0!</v>
      </c>
      <c r="FA63" s="58" t="e">
        <f t="shared" si="115"/>
        <v>#DIV/0!</v>
      </c>
      <c r="FB63" s="58" t="e">
        <f t="shared" si="116"/>
        <v>#DIV/0!</v>
      </c>
      <c r="FC63" s="149" t="e">
        <f t="shared" si="117"/>
        <v>#DIV/0!</v>
      </c>
    </row>
    <row r="64" spans="1:159" x14ac:dyDescent="0.25">
      <c r="A64" s="90">
        <v>64</v>
      </c>
      <c r="B64" s="150"/>
      <c r="C64" s="151"/>
      <c r="D64" s="151"/>
      <c r="E64" s="151"/>
      <c r="F64" s="151"/>
      <c r="G64" s="151"/>
      <c r="H64" s="151"/>
      <c r="I64" s="151"/>
      <c r="J64" s="151"/>
      <c r="K64" s="152"/>
      <c r="L64" s="127" t="e">
        <f t="shared" si="6"/>
        <v>#DIV/0!</v>
      </c>
      <c r="M64" s="127" t="e">
        <f t="shared" si="7"/>
        <v>#DIV/0!</v>
      </c>
      <c r="N64" s="127">
        <f t="shared" si="8"/>
        <v>0</v>
      </c>
      <c r="O64" s="127" t="e">
        <f t="shared" si="9"/>
        <v>#DIV/0!</v>
      </c>
      <c r="P64" s="66" t="e">
        <f t="shared" si="10"/>
        <v>#DIV/0!</v>
      </c>
      <c r="Q64" s="40"/>
      <c r="R64" s="105" t="e">
        <f t="shared" si="11"/>
        <v>#DIV/0!</v>
      </c>
      <c r="S64" s="142">
        <f t="shared" si="12"/>
        <v>0</v>
      </c>
      <c r="T64" s="142" t="e">
        <f t="shared" si="13"/>
        <v>#DIV/0!</v>
      </c>
      <c r="U64" s="143">
        <v>1.31E-6</v>
      </c>
      <c r="V64" s="143" t="e">
        <f t="shared" si="14"/>
        <v>#DIV/0!</v>
      </c>
      <c r="W64" s="144">
        <v>0.4</v>
      </c>
      <c r="X64" s="143" t="e">
        <f t="shared" si="15"/>
        <v>#DIV/0!</v>
      </c>
      <c r="Y64" s="145">
        <v>2.5000000000000001E-2</v>
      </c>
      <c r="Z64" s="145" t="e">
        <f t="shared" si="16"/>
        <v>#DIV/0!</v>
      </c>
      <c r="AA64" s="145" t="e">
        <f t="shared" si="17"/>
        <v>#DIV/0!</v>
      </c>
      <c r="AB64" s="145" t="e">
        <f t="shared" si="18"/>
        <v>#DIV/0!</v>
      </c>
      <c r="AC64" s="145" t="e">
        <f t="shared" si="19"/>
        <v>#DIV/0!</v>
      </c>
      <c r="AD64" s="145" t="e">
        <f t="shared" si="20"/>
        <v>#DIV/0!</v>
      </c>
      <c r="AE64" s="146" t="e">
        <f t="shared" si="21"/>
        <v>#DIV/0!</v>
      </c>
      <c r="AF64" s="144" t="e">
        <f t="shared" si="22"/>
        <v>#DIV/0!</v>
      </c>
      <c r="AG64" s="144" t="e">
        <f t="shared" si="23"/>
        <v>#DIV/0!</v>
      </c>
      <c r="AI64" s="101">
        <v>0</v>
      </c>
      <c r="AJ64" s="101">
        <v>1</v>
      </c>
      <c r="AK64" s="101">
        <v>2</v>
      </c>
      <c r="AL64" s="101">
        <v>3</v>
      </c>
      <c r="AM64" s="101">
        <v>4</v>
      </c>
      <c r="AN64" s="101">
        <v>5</v>
      </c>
      <c r="AO64" s="101">
        <v>6</v>
      </c>
      <c r="AP64" s="101">
        <v>7</v>
      </c>
      <c r="AQ64" s="101">
        <v>8</v>
      </c>
      <c r="AR64" s="101">
        <v>9</v>
      </c>
      <c r="AS64" s="101">
        <v>10</v>
      </c>
      <c r="AT64" s="101">
        <v>11</v>
      </c>
      <c r="AU64" s="101">
        <v>12</v>
      </c>
      <c r="AV64" s="101">
        <v>13</v>
      </c>
      <c r="AW64" s="101">
        <v>14</v>
      </c>
      <c r="AX64" s="101">
        <v>15</v>
      </c>
      <c r="AY64" s="101">
        <v>16</v>
      </c>
      <c r="AZ64" s="101">
        <v>17</v>
      </c>
      <c r="BA64" s="101">
        <v>18</v>
      </c>
      <c r="BB64" s="101">
        <v>19</v>
      </c>
      <c r="BC64" s="101">
        <v>20</v>
      </c>
      <c r="BD64" s="101">
        <v>21</v>
      </c>
      <c r="BE64" s="101">
        <v>22</v>
      </c>
      <c r="BF64" s="101">
        <v>23</v>
      </c>
      <c r="BG64" s="101">
        <v>24</v>
      </c>
      <c r="BH64" s="101">
        <v>25</v>
      </c>
      <c r="BI64" s="101">
        <v>26</v>
      </c>
      <c r="BJ64" s="101">
        <v>27</v>
      </c>
      <c r="BK64" s="101">
        <v>28</v>
      </c>
      <c r="BL64" s="101">
        <v>29</v>
      </c>
      <c r="BM64" s="101">
        <v>30</v>
      </c>
      <c r="BN64" s="147">
        <v>0.03</v>
      </c>
      <c r="BO64" s="148">
        <f t="shared" si="27"/>
        <v>1</v>
      </c>
      <c r="BP64" s="148">
        <f t="shared" si="28"/>
        <v>0.970873786407767</v>
      </c>
      <c r="BQ64" s="148">
        <f t="shared" si="29"/>
        <v>0.94259590913375435</v>
      </c>
      <c r="BR64" s="148">
        <f t="shared" si="30"/>
        <v>0.91514165935315961</v>
      </c>
      <c r="BS64" s="148">
        <f t="shared" si="31"/>
        <v>0.888487047915689</v>
      </c>
      <c r="BT64" s="148">
        <f t="shared" si="32"/>
        <v>0.86260878438416411</v>
      </c>
      <c r="BU64" s="148">
        <f t="shared" si="33"/>
        <v>0.83748425668365445</v>
      </c>
      <c r="BV64" s="148">
        <f t="shared" si="34"/>
        <v>0.81309151134335378</v>
      </c>
      <c r="BW64" s="148">
        <f t="shared" si="35"/>
        <v>0.78940923431393573</v>
      </c>
      <c r="BX64" s="148">
        <f t="shared" si="36"/>
        <v>0.76641673234362695</v>
      </c>
      <c r="BY64" s="148">
        <f t="shared" si="37"/>
        <v>0.74409391489672516</v>
      </c>
      <c r="BZ64" s="148">
        <f t="shared" si="38"/>
        <v>0.72242127659876232</v>
      </c>
      <c r="CA64" s="148">
        <f t="shared" si="39"/>
        <v>0.70137988019297326</v>
      </c>
      <c r="CB64" s="148">
        <f t="shared" si="40"/>
        <v>0.68095133999317792</v>
      </c>
      <c r="CC64" s="148">
        <f t="shared" si="41"/>
        <v>0.66111780581861923</v>
      </c>
      <c r="CD64" s="148">
        <f t="shared" si="42"/>
        <v>0.64186194739671765</v>
      </c>
      <c r="CE64" s="148">
        <f t="shared" si="43"/>
        <v>0.62316693922011435</v>
      </c>
      <c r="CF64" s="148">
        <f t="shared" si="44"/>
        <v>0.60501644584477121</v>
      </c>
      <c r="CG64" s="148">
        <f t="shared" si="45"/>
        <v>0.5873946076162827</v>
      </c>
      <c r="CH64" s="148">
        <f t="shared" si="46"/>
        <v>0.57028602681192497</v>
      </c>
      <c r="CI64" s="148">
        <f t="shared" si="47"/>
        <v>0.55367575418633497</v>
      </c>
      <c r="CJ64" s="148">
        <f t="shared" si="48"/>
        <v>0.5375492759090631</v>
      </c>
      <c r="CK64" s="148">
        <f t="shared" si="49"/>
        <v>0.52189250088258554</v>
      </c>
      <c r="CL64" s="148">
        <f t="shared" si="50"/>
        <v>0.50669174842969467</v>
      </c>
      <c r="CM64" s="148">
        <f t="shared" si="51"/>
        <v>0.49193373633950943</v>
      </c>
      <c r="CN64" s="148">
        <f t="shared" si="52"/>
        <v>0.47760556926165965</v>
      </c>
      <c r="CO64" s="148">
        <f t="shared" si="53"/>
        <v>0.46369472743850448</v>
      </c>
      <c r="CP64" s="148">
        <f t="shared" si="54"/>
        <v>0.45018905576553836</v>
      </c>
      <c r="CQ64" s="148">
        <f t="shared" si="55"/>
        <v>0.4370767531704256</v>
      </c>
      <c r="CR64" s="148">
        <f t="shared" si="56"/>
        <v>0.42434636230138412</v>
      </c>
      <c r="CS64" s="148">
        <f t="shared" si="57"/>
        <v>0.41198675951590691</v>
      </c>
      <c r="CT64" s="58">
        <f t="shared" si="58"/>
        <v>0</v>
      </c>
      <c r="CU64" s="58" t="e">
        <f t="shared" si="59"/>
        <v>#DIV/0!</v>
      </c>
      <c r="CV64" s="58" t="e">
        <f t="shared" si="60"/>
        <v>#DIV/0!</v>
      </c>
      <c r="CW64" s="58" t="e">
        <f t="shared" si="61"/>
        <v>#DIV/0!</v>
      </c>
      <c r="CX64" s="58" t="e">
        <f t="shared" si="62"/>
        <v>#DIV/0!</v>
      </c>
      <c r="CY64" s="58" t="e">
        <f t="shared" si="63"/>
        <v>#DIV/0!</v>
      </c>
      <c r="CZ64" s="58" t="e">
        <f t="shared" si="64"/>
        <v>#DIV/0!</v>
      </c>
      <c r="DA64" s="58" t="e">
        <f t="shared" si="65"/>
        <v>#DIV/0!</v>
      </c>
      <c r="DB64" s="58" t="e">
        <f t="shared" si="66"/>
        <v>#DIV/0!</v>
      </c>
      <c r="DC64" s="58" t="e">
        <f t="shared" si="67"/>
        <v>#DIV/0!</v>
      </c>
      <c r="DD64" s="58" t="e">
        <f t="shared" si="68"/>
        <v>#DIV/0!</v>
      </c>
      <c r="DE64" s="58" t="e">
        <f t="shared" si="69"/>
        <v>#DIV/0!</v>
      </c>
      <c r="DF64" s="58" t="e">
        <f t="shared" si="70"/>
        <v>#DIV/0!</v>
      </c>
      <c r="DG64" s="58" t="e">
        <f t="shared" si="71"/>
        <v>#DIV/0!</v>
      </c>
      <c r="DH64" s="58" t="e">
        <f t="shared" si="72"/>
        <v>#DIV/0!</v>
      </c>
      <c r="DI64" s="58" t="e">
        <f t="shared" si="73"/>
        <v>#DIV/0!</v>
      </c>
      <c r="DJ64" s="58" t="e">
        <f t="shared" si="74"/>
        <v>#DIV/0!</v>
      </c>
      <c r="DK64" s="58" t="e">
        <f t="shared" si="75"/>
        <v>#DIV/0!</v>
      </c>
      <c r="DL64" s="58" t="e">
        <f t="shared" si="76"/>
        <v>#DIV/0!</v>
      </c>
      <c r="DM64" s="58" t="e">
        <f t="shared" si="77"/>
        <v>#DIV/0!</v>
      </c>
      <c r="DN64" s="58" t="e">
        <f t="shared" si="78"/>
        <v>#DIV/0!</v>
      </c>
      <c r="DO64" s="58" t="e">
        <f t="shared" si="79"/>
        <v>#DIV/0!</v>
      </c>
      <c r="DP64" s="58" t="e">
        <f t="shared" si="80"/>
        <v>#DIV/0!</v>
      </c>
      <c r="DQ64" s="58" t="e">
        <f t="shared" si="81"/>
        <v>#DIV/0!</v>
      </c>
      <c r="DR64" s="58" t="e">
        <f t="shared" si="82"/>
        <v>#DIV/0!</v>
      </c>
      <c r="DS64" s="58" t="e">
        <f t="shared" si="83"/>
        <v>#DIV/0!</v>
      </c>
      <c r="DT64" s="58" t="e">
        <f t="shared" si="84"/>
        <v>#DIV/0!</v>
      </c>
      <c r="DU64" s="58" t="e">
        <f t="shared" si="85"/>
        <v>#DIV/0!</v>
      </c>
      <c r="DV64" s="58" t="e">
        <f t="shared" si="86"/>
        <v>#DIV/0!</v>
      </c>
      <c r="DW64" s="58" t="e">
        <f t="shared" si="87"/>
        <v>#DIV/0!</v>
      </c>
      <c r="DX64" s="58" t="e">
        <f t="shared" si="88"/>
        <v>#DIV/0!</v>
      </c>
      <c r="DY64" s="58">
        <f t="shared" si="89"/>
        <v>0</v>
      </c>
      <c r="DZ64" s="58" t="e">
        <f t="shared" si="118"/>
        <v>#DIV/0!</v>
      </c>
      <c r="EA64" s="58" t="e">
        <f t="shared" si="119"/>
        <v>#DIV/0!</v>
      </c>
      <c r="EB64" s="58" t="e">
        <f t="shared" si="90"/>
        <v>#DIV/0!</v>
      </c>
      <c r="EC64" s="58" t="e">
        <f t="shared" si="91"/>
        <v>#DIV/0!</v>
      </c>
      <c r="ED64" s="58" t="e">
        <f t="shared" si="92"/>
        <v>#DIV/0!</v>
      </c>
      <c r="EE64" s="58" t="e">
        <f t="shared" si="93"/>
        <v>#DIV/0!</v>
      </c>
      <c r="EF64" s="58" t="e">
        <f t="shared" si="94"/>
        <v>#DIV/0!</v>
      </c>
      <c r="EG64" s="58" t="e">
        <f t="shared" si="95"/>
        <v>#DIV/0!</v>
      </c>
      <c r="EH64" s="58" t="e">
        <f t="shared" si="96"/>
        <v>#DIV/0!</v>
      </c>
      <c r="EI64" s="58" t="e">
        <f t="shared" si="97"/>
        <v>#DIV/0!</v>
      </c>
      <c r="EJ64" s="58" t="e">
        <f t="shared" si="98"/>
        <v>#DIV/0!</v>
      </c>
      <c r="EK64" s="58" t="e">
        <f t="shared" si="99"/>
        <v>#DIV/0!</v>
      </c>
      <c r="EL64" s="58" t="e">
        <f t="shared" si="100"/>
        <v>#DIV/0!</v>
      </c>
      <c r="EM64" s="58" t="e">
        <f t="shared" si="101"/>
        <v>#DIV/0!</v>
      </c>
      <c r="EN64" s="58" t="e">
        <f t="shared" si="102"/>
        <v>#DIV/0!</v>
      </c>
      <c r="EO64" s="58" t="e">
        <f t="shared" si="103"/>
        <v>#DIV/0!</v>
      </c>
      <c r="EP64" s="58" t="e">
        <f t="shared" si="104"/>
        <v>#DIV/0!</v>
      </c>
      <c r="EQ64" s="58" t="e">
        <f t="shared" si="105"/>
        <v>#DIV/0!</v>
      </c>
      <c r="ER64" s="58" t="e">
        <f t="shared" si="106"/>
        <v>#DIV/0!</v>
      </c>
      <c r="ES64" s="58" t="e">
        <f t="shared" si="107"/>
        <v>#DIV/0!</v>
      </c>
      <c r="ET64" s="58" t="e">
        <f t="shared" si="108"/>
        <v>#DIV/0!</v>
      </c>
      <c r="EU64" s="58" t="e">
        <f t="shared" si="109"/>
        <v>#DIV/0!</v>
      </c>
      <c r="EV64" s="58" t="e">
        <f t="shared" si="110"/>
        <v>#DIV/0!</v>
      </c>
      <c r="EW64" s="58" t="e">
        <f t="shared" si="111"/>
        <v>#DIV/0!</v>
      </c>
      <c r="EX64" s="58" t="e">
        <f t="shared" si="112"/>
        <v>#DIV/0!</v>
      </c>
      <c r="EY64" s="58" t="e">
        <f t="shared" si="113"/>
        <v>#DIV/0!</v>
      </c>
      <c r="EZ64" s="58" t="e">
        <f t="shared" si="114"/>
        <v>#DIV/0!</v>
      </c>
      <c r="FA64" s="58" t="e">
        <f t="shared" si="115"/>
        <v>#DIV/0!</v>
      </c>
      <c r="FB64" s="58" t="e">
        <f t="shared" si="116"/>
        <v>#DIV/0!</v>
      </c>
      <c r="FC64" s="149" t="e">
        <f t="shared" si="117"/>
        <v>#DIV/0!</v>
      </c>
    </row>
    <row r="65" spans="1:159" x14ac:dyDescent="0.25">
      <c r="A65" s="90">
        <v>65</v>
      </c>
      <c r="B65" s="150"/>
      <c r="C65" s="151"/>
      <c r="D65" s="151"/>
      <c r="E65" s="151"/>
      <c r="F65" s="151"/>
      <c r="G65" s="151"/>
      <c r="H65" s="151"/>
      <c r="I65" s="151"/>
      <c r="J65" s="151"/>
      <c r="K65" s="152"/>
      <c r="L65" s="127" t="e">
        <f t="shared" si="6"/>
        <v>#DIV/0!</v>
      </c>
      <c r="M65" s="127" t="e">
        <f t="shared" si="7"/>
        <v>#DIV/0!</v>
      </c>
      <c r="N65" s="127">
        <f t="shared" si="8"/>
        <v>0</v>
      </c>
      <c r="O65" s="127" t="e">
        <f t="shared" si="9"/>
        <v>#DIV/0!</v>
      </c>
      <c r="P65" s="66" t="e">
        <f t="shared" si="10"/>
        <v>#DIV/0!</v>
      </c>
      <c r="Q65" s="40"/>
      <c r="R65" s="105" t="e">
        <f t="shared" si="11"/>
        <v>#DIV/0!</v>
      </c>
      <c r="S65" s="142">
        <f t="shared" si="12"/>
        <v>0</v>
      </c>
      <c r="T65" s="142" t="e">
        <f t="shared" si="13"/>
        <v>#DIV/0!</v>
      </c>
      <c r="U65" s="143">
        <v>1.31E-6</v>
      </c>
      <c r="V65" s="143" t="e">
        <f t="shared" si="14"/>
        <v>#DIV/0!</v>
      </c>
      <c r="W65" s="144">
        <v>0.4</v>
      </c>
      <c r="X65" s="143" t="e">
        <f t="shared" si="15"/>
        <v>#DIV/0!</v>
      </c>
      <c r="Y65" s="145">
        <v>2.5000000000000001E-2</v>
      </c>
      <c r="Z65" s="145" t="e">
        <f t="shared" si="16"/>
        <v>#DIV/0!</v>
      </c>
      <c r="AA65" s="145" t="e">
        <f t="shared" si="17"/>
        <v>#DIV/0!</v>
      </c>
      <c r="AB65" s="145" t="e">
        <f t="shared" si="18"/>
        <v>#DIV/0!</v>
      </c>
      <c r="AC65" s="145" t="e">
        <f t="shared" si="19"/>
        <v>#DIV/0!</v>
      </c>
      <c r="AD65" s="145" t="e">
        <f t="shared" si="20"/>
        <v>#DIV/0!</v>
      </c>
      <c r="AE65" s="146" t="e">
        <f t="shared" si="21"/>
        <v>#DIV/0!</v>
      </c>
      <c r="AF65" s="144" t="e">
        <f t="shared" si="22"/>
        <v>#DIV/0!</v>
      </c>
      <c r="AG65" s="144" t="e">
        <f t="shared" si="23"/>
        <v>#DIV/0!</v>
      </c>
      <c r="AI65" s="101">
        <v>0</v>
      </c>
      <c r="AJ65" s="101">
        <v>1</v>
      </c>
      <c r="AK65" s="101">
        <v>2</v>
      </c>
      <c r="AL65" s="101">
        <v>3</v>
      </c>
      <c r="AM65" s="101">
        <v>4</v>
      </c>
      <c r="AN65" s="101">
        <v>5</v>
      </c>
      <c r="AO65" s="101">
        <v>6</v>
      </c>
      <c r="AP65" s="101">
        <v>7</v>
      </c>
      <c r="AQ65" s="101">
        <v>8</v>
      </c>
      <c r="AR65" s="101">
        <v>9</v>
      </c>
      <c r="AS65" s="101">
        <v>10</v>
      </c>
      <c r="AT65" s="101">
        <v>11</v>
      </c>
      <c r="AU65" s="101">
        <v>12</v>
      </c>
      <c r="AV65" s="101">
        <v>13</v>
      </c>
      <c r="AW65" s="101">
        <v>14</v>
      </c>
      <c r="AX65" s="101">
        <v>15</v>
      </c>
      <c r="AY65" s="101">
        <v>16</v>
      </c>
      <c r="AZ65" s="101">
        <v>17</v>
      </c>
      <c r="BA65" s="101">
        <v>18</v>
      </c>
      <c r="BB65" s="101">
        <v>19</v>
      </c>
      <c r="BC65" s="101">
        <v>20</v>
      </c>
      <c r="BD65" s="101">
        <v>21</v>
      </c>
      <c r="BE65" s="101">
        <v>22</v>
      </c>
      <c r="BF65" s="101">
        <v>23</v>
      </c>
      <c r="BG65" s="101">
        <v>24</v>
      </c>
      <c r="BH65" s="101">
        <v>25</v>
      </c>
      <c r="BI65" s="101">
        <v>26</v>
      </c>
      <c r="BJ65" s="101">
        <v>27</v>
      </c>
      <c r="BK65" s="101">
        <v>28</v>
      </c>
      <c r="BL65" s="101">
        <v>29</v>
      </c>
      <c r="BM65" s="101">
        <v>30</v>
      </c>
      <c r="BN65" s="147">
        <v>0.03</v>
      </c>
      <c r="BO65" s="148">
        <f t="shared" si="27"/>
        <v>1</v>
      </c>
      <c r="BP65" s="148">
        <f t="shared" si="28"/>
        <v>0.970873786407767</v>
      </c>
      <c r="BQ65" s="148">
        <f t="shared" si="29"/>
        <v>0.94259590913375435</v>
      </c>
      <c r="BR65" s="148">
        <f t="shared" si="30"/>
        <v>0.91514165935315961</v>
      </c>
      <c r="BS65" s="148">
        <f t="shared" si="31"/>
        <v>0.888487047915689</v>
      </c>
      <c r="BT65" s="148">
        <f t="shared" si="32"/>
        <v>0.86260878438416411</v>
      </c>
      <c r="BU65" s="148">
        <f t="shared" si="33"/>
        <v>0.83748425668365445</v>
      </c>
      <c r="BV65" s="148">
        <f t="shared" si="34"/>
        <v>0.81309151134335378</v>
      </c>
      <c r="BW65" s="148">
        <f t="shared" si="35"/>
        <v>0.78940923431393573</v>
      </c>
      <c r="BX65" s="148">
        <f t="shared" si="36"/>
        <v>0.76641673234362695</v>
      </c>
      <c r="BY65" s="148">
        <f t="shared" si="37"/>
        <v>0.74409391489672516</v>
      </c>
      <c r="BZ65" s="148">
        <f t="shared" si="38"/>
        <v>0.72242127659876232</v>
      </c>
      <c r="CA65" s="148">
        <f t="shared" si="39"/>
        <v>0.70137988019297326</v>
      </c>
      <c r="CB65" s="148">
        <f t="shared" si="40"/>
        <v>0.68095133999317792</v>
      </c>
      <c r="CC65" s="148">
        <f t="shared" si="41"/>
        <v>0.66111780581861923</v>
      </c>
      <c r="CD65" s="148">
        <f t="shared" si="42"/>
        <v>0.64186194739671765</v>
      </c>
      <c r="CE65" s="148">
        <f t="shared" si="43"/>
        <v>0.62316693922011435</v>
      </c>
      <c r="CF65" s="148">
        <f t="shared" si="44"/>
        <v>0.60501644584477121</v>
      </c>
      <c r="CG65" s="148">
        <f t="shared" si="45"/>
        <v>0.5873946076162827</v>
      </c>
      <c r="CH65" s="148">
        <f t="shared" si="46"/>
        <v>0.57028602681192497</v>
      </c>
      <c r="CI65" s="148">
        <f t="shared" si="47"/>
        <v>0.55367575418633497</v>
      </c>
      <c r="CJ65" s="148">
        <f t="shared" si="48"/>
        <v>0.5375492759090631</v>
      </c>
      <c r="CK65" s="148">
        <f t="shared" si="49"/>
        <v>0.52189250088258554</v>
      </c>
      <c r="CL65" s="148">
        <f t="shared" si="50"/>
        <v>0.50669174842969467</v>
      </c>
      <c r="CM65" s="148">
        <f t="shared" si="51"/>
        <v>0.49193373633950943</v>
      </c>
      <c r="CN65" s="148">
        <f t="shared" si="52"/>
        <v>0.47760556926165965</v>
      </c>
      <c r="CO65" s="148">
        <f t="shared" si="53"/>
        <v>0.46369472743850448</v>
      </c>
      <c r="CP65" s="148">
        <f t="shared" si="54"/>
        <v>0.45018905576553836</v>
      </c>
      <c r="CQ65" s="148">
        <f t="shared" si="55"/>
        <v>0.4370767531704256</v>
      </c>
      <c r="CR65" s="148">
        <f t="shared" si="56"/>
        <v>0.42434636230138412</v>
      </c>
      <c r="CS65" s="148">
        <f t="shared" si="57"/>
        <v>0.41198675951590691</v>
      </c>
      <c r="CT65" s="58">
        <f t="shared" si="58"/>
        <v>0</v>
      </c>
      <c r="CU65" s="58" t="e">
        <f t="shared" si="59"/>
        <v>#DIV/0!</v>
      </c>
      <c r="CV65" s="58" t="e">
        <f t="shared" si="60"/>
        <v>#DIV/0!</v>
      </c>
      <c r="CW65" s="58" t="e">
        <f t="shared" si="61"/>
        <v>#DIV/0!</v>
      </c>
      <c r="CX65" s="58" t="e">
        <f t="shared" si="62"/>
        <v>#DIV/0!</v>
      </c>
      <c r="CY65" s="58" t="e">
        <f t="shared" si="63"/>
        <v>#DIV/0!</v>
      </c>
      <c r="CZ65" s="58" t="e">
        <f t="shared" si="64"/>
        <v>#DIV/0!</v>
      </c>
      <c r="DA65" s="58" t="e">
        <f t="shared" si="65"/>
        <v>#DIV/0!</v>
      </c>
      <c r="DB65" s="58" t="e">
        <f t="shared" si="66"/>
        <v>#DIV/0!</v>
      </c>
      <c r="DC65" s="58" t="e">
        <f t="shared" si="67"/>
        <v>#DIV/0!</v>
      </c>
      <c r="DD65" s="58" t="e">
        <f t="shared" si="68"/>
        <v>#DIV/0!</v>
      </c>
      <c r="DE65" s="58" t="e">
        <f t="shared" si="69"/>
        <v>#DIV/0!</v>
      </c>
      <c r="DF65" s="58" t="e">
        <f t="shared" si="70"/>
        <v>#DIV/0!</v>
      </c>
      <c r="DG65" s="58" t="e">
        <f t="shared" si="71"/>
        <v>#DIV/0!</v>
      </c>
      <c r="DH65" s="58" t="e">
        <f t="shared" si="72"/>
        <v>#DIV/0!</v>
      </c>
      <c r="DI65" s="58" t="e">
        <f t="shared" si="73"/>
        <v>#DIV/0!</v>
      </c>
      <c r="DJ65" s="58" t="e">
        <f t="shared" si="74"/>
        <v>#DIV/0!</v>
      </c>
      <c r="DK65" s="58" t="e">
        <f t="shared" si="75"/>
        <v>#DIV/0!</v>
      </c>
      <c r="DL65" s="58" t="e">
        <f t="shared" si="76"/>
        <v>#DIV/0!</v>
      </c>
      <c r="DM65" s="58" t="e">
        <f t="shared" si="77"/>
        <v>#DIV/0!</v>
      </c>
      <c r="DN65" s="58" t="e">
        <f t="shared" si="78"/>
        <v>#DIV/0!</v>
      </c>
      <c r="DO65" s="58" t="e">
        <f t="shared" si="79"/>
        <v>#DIV/0!</v>
      </c>
      <c r="DP65" s="58" t="e">
        <f t="shared" si="80"/>
        <v>#DIV/0!</v>
      </c>
      <c r="DQ65" s="58" t="e">
        <f t="shared" si="81"/>
        <v>#DIV/0!</v>
      </c>
      <c r="DR65" s="58" t="e">
        <f t="shared" si="82"/>
        <v>#DIV/0!</v>
      </c>
      <c r="DS65" s="58" t="e">
        <f t="shared" si="83"/>
        <v>#DIV/0!</v>
      </c>
      <c r="DT65" s="58" t="e">
        <f t="shared" si="84"/>
        <v>#DIV/0!</v>
      </c>
      <c r="DU65" s="58" t="e">
        <f t="shared" si="85"/>
        <v>#DIV/0!</v>
      </c>
      <c r="DV65" s="58" t="e">
        <f t="shared" si="86"/>
        <v>#DIV/0!</v>
      </c>
      <c r="DW65" s="58" t="e">
        <f t="shared" si="87"/>
        <v>#DIV/0!</v>
      </c>
      <c r="DX65" s="58" t="e">
        <f t="shared" si="88"/>
        <v>#DIV/0!</v>
      </c>
      <c r="DY65" s="58">
        <f t="shared" si="89"/>
        <v>0</v>
      </c>
      <c r="DZ65" s="58" t="e">
        <f t="shared" si="118"/>
        <v>#DIV/0!</v>
      </c>
      <c r="EA65" s="58" t="e">
        <f t="shared" si="119"/>
        <v>#DIV/0!</v>
      </c>
      <c r="EB65" s="58" t="e">
        <f t="shared" si="90"/>
        <v>#DIV/0!</v>
      </c>
      <c r="EC65" s="58" t="e">
        <f t="shared" si="91"/>
        <v>#DIV/0!</v>
      </c>
      <c r="ED65" s="58" t="e">
        <f t="shared" si="92"/>
        <v>#DIV/0!</v>
      </c>
      <c r="EE65" s="58" t="e">
        <f t="shared" si="93"/>
        <v>#DIV/0!</v>
      </c>
      <c r="EF65" s="58" t="e">
        <f t="shared" si="94"/>
        <v>#DIV/0!</v>
      </c>
      <c r="EG65" s="58" t="e">
        <f t="shared" si="95"/>
        <v>#DIV/0!</v>
      </c>
      <c r="EH65" s="58" t="e">
        <f t="shared" si="96"/>
        <v>#DIV/0!</v>
      </c>
      <c r="EI65" s="58" t="e">
        <f t="shared" si="97"/>
        <v>#DIV/0!</v>
      </c>
      <c r="EJ65" s="58" t="e">
        <f t="shared" si="98"/>
        <v>#DIV/0!</v>
      </c>
      <c r="EK65" s="58" t="e">
        <f t="shared" si="99"/>
        <v>#DIV/0!</v>
      </c>
      <c r="EL65" s="58" t="e">
        <f t="shared" si="100"/>
        <v>#DIV/0!</v>
      </c>
      <c r="EM65" s="58" t="e">
        <f t="shared" si="101"/>
        <v>#DIV/0!</v>
      </c>
      <c r="EN65" s="58" t="e">
        <f t="shared" si="102"/>
        <v>#DIV/0!</v>
      </c>
      <c r="EO65" s="58" t="e">
        <f t="shared" si="103"/>
        <v>#DIV/0!</v>
      </c>
      <c r="EP65" s="58" t="e">
        <f t="shared" si="104"/>
        <v>#DIV/0!</v>
      </c>
      <c r="EQ65" s="58" t="e">
        <f t="shared" si="105"/>
        <v>#DIV/0!</v>
      </c>
      <c r="ER65" s="58" t="e">
        <f t="shared" si="106"/>
        <v>#DIV/0!</v>
      </c>
      <c r="ES65" s="58" t="e">
        <f t="shared" si="107"/>
        <v>#DIV/0!</v>
      </c>
      <c r="ET65" s="58" t="e">
        <f t="shared" si="108"/>
        <v>#DIV/0!</v>
      </c>
      <c r="EU65" s="58" t="e">
        <f t="shared" si="109"/>
        <v>#DIV/0!</v>
      </c>
      <c r="EV65" s="58" t="e">
        <f t="shared" si="110"/>
        <v>#DIV/0!</v>
      </c>
      <c r="EW65" s="58" t="e">
        <f t="shared" si="111"/>
        <v>#DIV/0!</v>
      </c>
      <c r="EX65" s="58" t="e">
        <f t="shared" si="112"/>
        <v>#DIV/0!</v>
      </c>
      <c r="EY65" s="58" t="e">
        <f t="shared" si="113"/>
        <v>#DIV/0!</v>
      </c>
      <c r="EZ65" s="58" t="e">
        <f t="shared" si="114"/>
        <v>#DIV/0!</v>
      </c>
      <c r="FA65" s="58" t="e">
        <f t="shared" si="115"/>
        <v>#DIV/0!</v>
      </c>
      <c r="FB65" s="58" t="e">
        <f t="shared" si="116"/>
        <v>#DIV/0!</v>
      </c>
      <c r="FC65" s="149" t="e">
        <f t="shared" si="117"/>
        <v>#DIV/0!</v>
      </c>
    </row>
    <row r="66" spans="1:159" x14ac:dyDescent="0.25">
      <c r="A66" s="90">
        <v>66</v>
      </c>
      <c r="B66" s="150"/>
      <c r="C66" s="151"/>
      <c r="D66" s="151"/>
      <c r="E66" s="151"/>
      <c r="F66" s="151"/>
      <c r="G66" s="151"/>
      <c r="H66" s="151"/>
      <c r="I66" s="151"/>
      <c r="J66" s="151"/>
      <c r="K66" s="152"/>
      <c r="L66" s="127" t="e">
        <f t="shared" si="6"/>
        <v>#DIV/0!</v>
      </c>
      <c r="M66" s="127" t="e">
        <f t="shared" si="7"/>
        <v>#DIV/0!</v>
      </c>
      <c r="N66" s="127">
        <f t="shared" si="8"/>
        <v>0</v>
      </c>
      <c r="O66" s="127" t="e">
        <f t="shared" si="9"/>
        <v>#DIV/0!</v>
      </c>
      <c r="P66" s="66" t="e">
        <f t="shared" si="10"/>
        <v>#DIV/0!</v>
      </c>
      <c r="Q66" s="40"/>
      <c r="R66" s="105" t="e">
        <f t="shared" si="11"/>
        <v>#DIV/0!</v>
      </c>
      <c r="S66" s="142">
        <f t="shared" si="12"/>
        <v>0</v>
      </c>
      <c r="T66" s="142" t="e">
        <f t="shared" si="13"/>
        <v>#DIV/0!</v>
      </c>
      <c r="U66" s="143">
        <v>1.31E-6</v>
      </c>
      <c r="V66" s="143" t="e">
        <f t="shared" si="14"/>
        <v>#DIV/0!</v>
      </c>
      <c r="W66" s="144">
        <v>0.4</v>
      </c>
      <c r="X66" s="143" t="e">
        <f t="shared" si="15"/>
        <v>#DIV/0!</v>
      </c>
      <c r="Y66" s="145">
        <v>2.5000000000000001E-2</v>
      </c>
      <c r="Z66" s="145" t="e">
        <f t="shared" si="16"/>
        <v>#DIV/0!</v>
      </c>
      <c r="AA66" s="145" t="e">
        <f t="shared" si="17"/>
        <v>#DIV/0!</v>
      </c>
      <c r="AB66" s="145" t="e">
        <f t="shared" si="18"/>
        <v>#DIV/0!</v>
      </c>
      <c r="AC66" s="145" t="e">
        <f t="shared" si="19"/>
        <v>#DIV/0!</v>
      </c>
      <c r="AD66" s="145" t="e">
        <f t="shared" si="20"/>
        <v>#DIV/0!</v>
      </c>
      <c r="AE66" s="146" t="e">
        <f t="shared" si="21"/>
        <v>#DIV/0!</v>
      </c>
      <c r="AF66" s="144" t="e">
        <f t="shared" si="22"/>
        <v>#DIV/0!</v>
      </c>
      <c r="AG66" s="144" t="e">
        <f t="shared" si="23"/>
        <v>#DIV/0!</v>
      </c>
      <c r="AI66" s="101">
        <v>0</v>
      </c>
      <c r="AJ66" s="101">
        <v>1</v>
      </c>
      <c r="AK66" s="101">
        <v>2</v>
      </c>
      <c r="AL66" s="101">
        <v>3</v>
      </c>
      <c r="AM66" s="101">
        <v>4</v>
      </c>
      <c r="AN66" s="101">
        <v>5</v>
      </c>
      <c r="AO66" s="101">
        <v>6</v>
      </c>
      <c r="AP66" s="101">
        <v>7</v>
      </c>
      <c r="AQ66" s="101">
        <v>8</v>
      </c>
      <c r="AR66" s="101">
        <v>9</v>
      </c>
      <c r="AS66" s="101">
        <v>10</v>
      </c>
      <c r="AT66" s="101">
        <v>11</v>
      </c>
      <c r="AU66" s="101">
        <v>12</v>
      </c>
      <c r="AV66" s="101">
        <v>13</v>
      </c>
      <c r="AW66" s="101">
        <v>14</v>
      </c>
      <c r="AX66" s="101">
        <v>15</v>
      </c>
      <c r="AY66" s="101">
        <v>16</v>
      </c>
      <c r="AZ66" s="101">
        <v>17</v>
      </c>
      <c r="BA66" s="101">
        <v>18</v>
      </c>
      <c r="BB66" s="101">
        <v>19</v>
      </c>
      <c r="BC66" s="101">
        <v>20</v>
      </c>
      <c r="BD66" s="101">
        <v>21</v>
      </c>
      <c r="BE66" s="101">
        <v>22</v>
      </c>
      <c r="BF66" s="101">
        <v>23</v>
      </c>
      <c r="BG66" s="101">
        <v>24</v>
      </c>
      <c r="BH66" s="101">
        <v>25</v>
      </c>
      <c r="BI66" s="101">
        <v>26</v>
      </c>
      <c r="BJ66" s="101">
        <v>27</v>
      </c>
      <c r="BK66" s="101">
        <v>28</v>
      </c>
      <c r="BL66" s="101">
        <v>29</v>
      </c>
      <c r="BM66" s="101">
        <v>30</v>
      </c>
      <c r="BN66" s="147">
        <v>0.03</v>
      </c>
      <c r="BO66" s="148">
        <f t="shared" si="27"/>
        <v>1</v>
      </c>
      <c r="BP66" s="148">
        <f t="shared" si="28"/>
        <v>0.970873786407767</v>
      </c>
      <c r="BQ66" s="148">
        <f t="shared" si="29"/>
        <v>0.94259590913375435</v>
      </c>
      <c r="BR66" s="148">
        <f t="shared" si="30"/>
        <v>0.91514165935315961</v>
      </c>
      <c r="BS66" s="148">
        <f t="shared" si="31"/>
        <v>0.888487047915689</v>
      </c>
      <c r="BT66" s="148">
        <f t="shared" si="32"/>
        <v>0.86260878438416411</v>
      </c>
      <c r="BU66" s="148">
        <f t="shared" si="33"/>
        <v>0.83748425668365445</v>
      </c>
      <c r="BV66" s="148">
        <f t="shared" si="34"/>
        <v>0.81309151134335378</v>
      </c>
      <c r="BW66" s="148">
        <f t="shared" si="35"/>
        <v>0.78940923431393573</v>
      </c>
      <c r="BX66" s="148">
        <f t="shared" si="36"/>
        <v>0.76641673234362695</v>
      </c>
      <c r="BY66" s="148">
        <f t="shared" si="37"/>
        <v>0.74409391489672516</v>
      </c>
      <c r="BZ66" s="148">
        <f t="shared" si="38"/>
        <v>0.72242127659876232</v>
      </c>
      <c r="CA66" s="148">
        <f t="shared" si="39"/>
        <v>0.70137988019297326</v>
      </c>
      <c r="CB66" s="148">
        <f t="shared" si="40"/>
        <v>0.68095133999317792</v>
      </c>
      <c r="CC66" s="148">
        <f t="shared" si="41"/>
        <v>0.66111780581861923</v>
      </c>
      <c r="CD66" s="148">
        <f t="shared" si="42"/>
        <v>0.64186194739671765</v>
      </c>
      <c r="CE66" s="148">
        <f t="shared" si="43"/>
        <v>0.62316693922011435</v>
      </c>
      <c r="CF66" s="148">
        <f t="shared" si="44"/>
        <v>0.60501644584477121</v>
      </c>
      <c r="CG66" s="148">
        <f t="shared" si="45"/>
        <v>0.5873946076162827</v>
      </c>
      <c r="CH66" s="148">
        <f t="shared" si="46"/>
        <v>0.57028602681192497</v>
      </c>
      <c r="CI66" s="148">
        <f t="shared" si="47"/>
        <v>0.55367575418633497</v>
      </c>
      <c r="CJ66" s="148">
        <f t="shared" si="48"/>
        <v>0.5375492759090631</v>
      </c>
      <c r="CK66" s="148">
        <f t="shared" si="49"/>
        <v>0.52189250088258554</v>
      </c>
      <c r="CL66" s="148">
        <f t="shared" si="50"/>
        <v>0.50669174842969467</v>
      </c>
      <c r="CM66" s="148">
        <f t="shared" si="51"/>
        <v>0.49193373633950943</v>
      </c>
      <c r="CN66" s="148">
        <f t="shared" si="52"/>
        <v>0.47760556926165965</v>
      </c>
      <c r="CO66" s="148">
        <f t="shared" si="53"/>
        <v>0.46369472743850448</v>
      </c>
      <c r="CP66" s="148">
        <f t="shared" si="54"/>
        <v>0.45018905576553836</v>
      </c>
      <c r="CQ66" s="148">
        <f t="shared" si="55"/>
        <v>0.4370767531704256</v>
      </c>
      <c r="CR66" s="148">
        <f t="shared" si="56"/>
        <v>0.42434636230138412</v>
      </c>
      <c r="CS66" s="148">
        <f t="shared" si="57"/>
        <v>0.41198675951590691</v>
      </c>
      <c r="CT66" s="58">
        <f t="shared" si="58"/>
        <v>0</v>
      </c>
      <c r="CU66" s="58" t="e">
        <f t="shared" si="59"/>
        <v>#DIV/0!</v>
      </c>
      <c r="CV66" s="58" t="e">
        <f t="shared" si="60"/>
        <v>#DIV/0!</v>
      </c>
      <c r="CW66" s="58" t="e">
        <f t="shared" si="61"/>
        <v>#DIV/0!</v>
      </c>
      <c r="CX66" s="58" t="e">
        <f t="shared" si="62"/>
        <v>#DIV/0!</v>
      </c>
      <c r="CY66" s="58" t="e">
        <f t="shared" si="63"/>
        <v>#DIV/0!</v>
      </c>
      <c r="CZ66" s="58" t="e">
        <f t="shared" si="64"/>
        <v>#DIV/0!</v>
      </c>
      <c r="DA66" s="58" t="e">
        <f t="shared" si="65"/>
        <v>#DIV/0!</v>
      </c>
      <c r="DB66" s="58" t="e">
        <f t="shared" si="66"/>
        <v>#DIV/0!</v>
      </c>
      <c r="DC66" s="58" t="e">
        <f t="shared" si="67"/>
        <v>#DIV/0!</v>
      </c>
      <c r="DD66" s="58" t="e">
        <f t="shared" si="68"/>
        <v>#DIV/0!</v>
      </c>
      <c r="DE66" s="58" t="e">
        <f t="shared" si="69"/>
        <v>#DIV/0!</v>
      </c>
      <c r="DF66" s="58" t="e">
        <f t="shared" si="70"/>
        <v>#DIV/0!</v>
      </c>
      <c r="DG66" s="58" t="e">
        <f t="shared" si="71"/>
        <v>#DIV/0!</v>
      </c>
      <c r="DH66" s="58" t="e">
        <f t="shared" si="72"/>
        <v>#DIV/0!</v>
      </c>
      <c r="DI66" s="58" t="e">
        <f t="shared" si="73"/>
        <v>#DIV/0!</v>
      </c>
      <c r="DJ66" s="58" t="e">
        <f t="shared" si="74"/>
        <v>#DIV/0!</v>
      </c>
      <c r="DK66" s="58" t="e">
        <f t="shared" si="75"/>
        <v>#DIV/0!</v>
      </c>
      <c r="DL66" s="58" t="e">
        <f t="shared" si="76"/>
        <v>#DIV/0!</v>
      </c>
      <c r="DM66" s="58" t="e">
        <f t="shared" si="77"/>
        <v>#DIV/0!</v>
      </c>
      <c r="DN66" s="58" t="e">
        <f t="shared" si="78"/>
        <v>#DIV/0!</v>
      </c>
      <c r="DO66" s="58" t="e">
        <f t="shared" si="79"/>
        <v>#DIV/0!</v>
      </c>
      <c r="DP66" s="58" t="e">
        <f t="shared" si="80"/>
        <v>#DIV/0!</v>
      </c>
      <c r="DQ66" s="58" t="e">
        <f t="shared" si="81"/>
        <v>#DIV/0!</v>
      </c>
      <c r="DR66" s="58" t="e">
        <f t="shared" si="82"/>
        <v>#DIV/0!</v>
      </c>
      <c r="DS66" s="58" t="e">
        <f t="shared" si="83"/>
        <v>#DIV/0!</v>
      </c>
      <c r="DT66" s="58" t="e">
        <f t="shared" si="84"/>
        <v>#DIV/0!</v>
      </c>
      <c r="DU66" s="58" t="e">
        <f t="shared" si="85"/>
        <v>#DIV/0!</v>
      </c>
      <c r="DV66" s="58" t="e">
        <f t="shared" si="86"/>
        <v>#DIV/0!</v>
      </c>
      <c r="DW66" s="58" t="e">
        <f t="shared" si="87"/>
        <v>#DIV/0!</v>
      </c>
      <c r="DX66" s="58" t="e">
        <f t="shared" si="88"/>
        <v>#DIV/0!</v>
      </c>
      <c r="DY66" s="58">
        <f t="shared" si="89"/>
        <v>0</v>
      </c>
      <c r="DZ66" s="58" t="e">
        <f t="shared" si="118"/>
        <v>#DIV/0!</v>
      </c>
      <c r="EA66" s="58" t="e">
        <f t="shared" si="119"/>
        <v>#DIV/0!</v>
      </c>
      <c r="EB66" s="58" t="e">
        <f t="shared" si="90"/>
        <v>#DIV/0!</v>
      </c>
      <c r="EC66" s="58" t="e">
        <f t="shared" si="91"/>
        <v>#DIV/0!</v>
      </c>
      <c r="ED66" s="58" t="e">
        <f t="shared" si="92"/>
        <v>#DIV/0!</v>
      </c>
      <c r="EE66" s="58" t="e">
        <f t="shared" si="93"/>
        <v>#DIV/0!</v>
      </c>
      <c r="EF66" s="58" t="e">
        <f t="shared" si="94"/>
        <v>#DIV/0!</v>
      </c>
      <c r="EG66" s="58" t="e">
        <f t="shared" si="95"/>
        <v>#DIV/0!</v>
      </c>
      <c r="EH66" s="58" t="e">
        <f t="shared" si="96"/>
        <v>#DIV/0!</v>
      </c>
      <c r="EI66" s="58" t="e">
        <f t="shared" si="97"/>
        <v>#DIV/0!</v>
      </c>
      <c r="EJ66" s="58" t="e">
        <f t="shared" si="98"/>
        <v>#DIV/0!</v>
      </c>
      <c r="EK66" s="58" t="e">
        <f t="shared" si="99"/>
        <v>#DIV/0!</v>
      </c>
      <c r="EL66" s="58" t="e">
        <f t="shared" si="100"/>
        <v>#DIV/0!</v>
      </c>
      <c r="EM66" s="58" t="e">
        <f t="shared" si="101"/>
        <v>#DIV/0!</v>
      </c>
      <c r="EN66" s="58" t="e">
        <f t="shared" si="102"/>
        <v>#DIV/0!</v>
      </c>
      <c r="EO66" s="58" t="e">
        <f t="shared" si="103"/>
        <v>#DIV/0!</v>
      </c>
      <c r="EP66" s="58" t="e">
        <f t="shared" si="104"/>
        <v>#DIV/0!</v>
      </c>
      <c r="EQ66" s="58" t="e">
        <f t="shared" si="105"/>
        <v>#DIV/0!</v>
      </c>
      <c r="ER66" s="58" t="e">
        <f t="shared" si="106"/>
        <v>#DIV/0!</v>
      </c>
      <c r="ES66" s="58" t="e">
        <f t="shared" si="107"/>
        <v>#DIV/0!</v>
      </c>
      <c r="ET66" s="58" t="e">
        <f t="shared" si="108"/>
        <v>#DIV/0!</v>
      </c>
      <c r="EU66" s="58" t="e">
        <f t="shared" si="109"/>
        <v>#DIV/0!</v>
      </c>
      <c r="EV66" s="58" t="e">
        <f t="shared" si="110"/>
        <v>#DIV/0!</v>
      </c>
      <c r="EW66" s="58" t="e">
        <f t="shared" si="111"/>
        <v>#DIV/0!</v>
      </c>
      <c r="EX66" s="58" t="e">
        <f t="shared" si="112"/>
        <v>#DIV/0!</v>
      </c>
      <c r="EY66" s="58" t="e">
        <f t="shared" si="113"/>
        <v>#DIV/0!</v>
      </c>
      <c r="EZ66" s="58" t="e">
        <f t="shared" si="114"/>
        <v>#DIV/0!</v>
      </c>
      <c r="FA66" s="58" t="e">
        <f t="shared" si="115"/>
        <v>#DIV/0!</v>
      </c>
      <c r="FB66" s="58" t="e">
        <f t="shared" si="116"/>
        <v>#DIV/0!</v>
      </c>
      <c r="FC66" s="149" t="e">
        <f t="shared" si="117"/>
        <v>#DIV/0!</v>
      </c>
    </row>
    <row r="67" spans="1:159" x14ac:dyDescent="0.25">
      <c r="A67" s="90">
        <v>67</v>
      </c>
      <c r="B67" s="150"/>
      <c r="C67" s="151"/>
      <c r="D67" s="151"/>
      <c r="E67" s="151"/>
      <c r="F67" s="151"/>
      <c r="G67" s="151"/>
      <c r="H67" s="151"/>
      <c r="I67" s="151"/>
      <c r="J67" s="151"/>
      <c r="K67" s="152"/>
      <c r="L67" s="127" t="e">
        <f t="shared" si="6"/>
        <v>#DIV/0!</v>
      </c>
      <c r="M67" s="127" t="e">
        <f t="shared" si="7"/>
        <v>#DIV/0!</v>
      </c>
      <c r="N67" s="127">
        <f t="shared" si="8"/>
        <v>0</v>
      </c>
      <c r="O67" s="127" t="e">
        <f t="shared" si="9"/>
        <v>#DIV/0!</v>
      </c>
      <c r="P67" s="66" t="e">
        <f t="shared" si="10"/>
        <v>#DIV/0!</v>
      </c>
      <c r="Q67" s="40"/>
      <c r="R67" s="105" t="e">
        <f t="shared" si="11"/>
        <v>#DIV/0!</v>
      </c>
      <c r="S67" s="142">
        <f t="shared" si="12"/>
        <v>0</v>
      </c>
      <c r="T67" s="142" t="e">
        <f t="shared" si="13"/>
        <v>#DIV/0!</v>
      </c>
      <c r="U67" s="143">
        <v>1.31E-6</v>
      </c>
      <c r="V67" s="143" t="e">
        <f t="shared" si="14"/>
        <v>#DIV/0!</v>
      </c>
      <c r="W67" s="144">
        <v>0.4</v>
      </c>
      <c r="X67" s="143" t="e">
        <f t="shared" si="15"/>
        <v>#DIV/0!</v>
      </c>
      <c r="Y67" s="145">
        <v>2.5000000000000001E-2</v>
      </c>
      <c r="Z67" s="145" t="e">
        <f t="shared" si="16"/>
        <v>#DIV/0!</v>
      </c>
      <c r="AA67" s="145" t="e">
        <f t="shared" si="17"/>
        <v>#DIV/0!</v>
      </c>
      <c r="AB67" s="145" t="e">
        <f t="shared" si="18"/>
        <v>#DIV/0!</v>
      </c>
      <c r="AC67" s="145" t="e">
        <f t="shared" si="19"/>
        <v>#DIV/0!</v>
      </c>
      <c r="AD67" s="145" t="e">
        <f t="shared" si="20"/>
        <v>#DIV/0!</v>
      </c>
      <c r="AE67" s="146" t="e">
        <f t="shared" si="21"/>
        <v>#DIV/0!</v>
      </c>
      <c r="AF67" s="144" t="e">
        <f t="shared" si="22"/>
        <v>#DIV/0!</v>
      </c>
      <c r="AG67" s="144" t="e">
        <f t="shared" si="23"/>
        <v>#DIV/0!</v>
      </c>
      <c r="AI67" s="101">
        <v>0</v>
      </c>
      <c r="AJ67" s="101">
        <v>1</v>
      </c>
      <c r="AK67" s="101">
        <v>2</v>
      </c>
      <c r="AL67" s="101">
        <v>3</v>
      </c>
      <c r="AM67" s="101">
        <v>4</v>
      </c>
      <c r="AN67" s="101">
        <v>5</v>
      </c>
      <c r="AO67" s="101">
        <v>6</v>
      </c>
      <c r="AP67" s="101">
        <v>7</v>
      </c>
      <c r="AQ67" s="101">
        <v>8</v>
      </c>
      <c r="AR67" s="101">
        <v>9</v>
      </c>
      <c r="AS67" s="101">
        <v>10</v>
      </c>
      <c r="AT67" s="101">
        <v>11</v>
      </c>
      <c r="AU67" s="101">
        <v>12</v>
      </c>
      <c r="AV67" s="101">
        <v>13</v>
      </c>
      <c r="AW67" s="101">
        <v>14</v>
      </c>
      <c r="AX67" s="101">
        <v>15</v>
      </c>
      <c r="AY67" s="101">
        <v>16</v>
      </c>
      <c r="AZ67" s="101">
        <v>17</v>
      </c>
      <c r="BA67" s="101">
        <v>18</v>
      </c>
      <c r="BB67" s="101">
        <v>19</v>
      </c>
      <c r="BC67" s="101">
        <v>20</v>
      </c>
      <c r="BD67" s="101">
        <v>21</v>
      </c>
      <c r="BE67" s="101">
        <v>22</v>
      </c>
      <c r="BF67" s="101">
        <v>23</v>
      </c>
      <c r="BG67" s="101">
        <v>24</v>
      </c>
      <c r="BH67" s="101">
        <v>25</v>
      </c>
      <c r="BI67" s="101">
        <v>26</v>
      </c>
      <c r="BJ67" s="101">
        <v>27</v>
      </c>
      <c r="BK67" s="101">
        <v>28</v>
      </c>
      <c r="BL67" s="101">
        <v>29</v>
      </c>
      <c r="BM67" s="101">
        <v>30</v>
      </c>
      <c r="BN67" s="147">
        <v>0.03</v>
      </c>
      <c r="BO67" s="148">
        <f t="shared" si="27"/>
        <v>1</v>
      </c>
      <c r="BP67" s="148">
        <f t="shared" si="28"/>
        <v>0.970873786407767</v>
      </c>
      <c r="BQ67" s="148">
        <f t="shared" si="29"/>
        <v>0.94259590913375435</v>
      </c>
      <c r="BR67" s="148">
        <f t="shared" si="30"/>
        <v>0.91514165935315961</v>
      </c>
      <c r="BS67" s="148">
        <f t="shared" si="31"/>
        <v>0.888487047915689</v>
      </c>
      <c r="BT67" s="148">
        <f t="shared" si="32"/>
        <v>0.86260878438416411</v>
      </c>
      <c r="BU67" s="148">
        <f t="shared" si="33"/>
        <v>0.83748425668365445</v>
      </c>
      <c r="BV67" s="148">
        <f t="shared" si="34"/>
        <v>0.81309151134335378</v>
      </c>
      <c r="BW67" s="148">
        <f t="shared" si="35"/>
        <v>0.78940923431393573</v>
      </c>
      <c r="BX67" s="148">
        <f t="shared" si="36"/>
        <v>0.76641673234362695</v>
      </c>
      <c r="BY67" s="148">
        <f t="shared" si="37"/>
        <v>0.74409391489672516</v>
      </c>
      <c r="BZ67" s="148">
        <f t="shared" si="38"/>
        <v>0.72242127659876232</v>
      </c>
      <c r="CA67" s="148">
        <f t="shared" si="39"/>
        <v>0.70137988019297326</v>
      </c>
      <c r="CB67" s="148">
        <f t="shared" si="40"/>
        <v>0.68095133999317792</v>
      </c>
      <c r="CC67" s="148">
        <f t="shared" si="41"/>
        <v>0.66111780581861923</v>
      </c>
      <c r="CD67" s="148">
        <f t="shared" si="42"/>
        <v>0.64186194739671765</v>
      </c>
      <c r="CE67" s="148">
        <f t="shared" si="43"/>
        <v>0.62316693922011435</v>
      </c>
      <c r="CF67" s="148">
        <f t="shared" si="44"/>
        <v>0.60501644584477121</v>
      </c>
      <c r="CG67" s="148">
        <f t="shared" si="45"/>
        <v>0.5873946076162827</v>
      </c>
      <c r="CH67" s="148">
        <f t="shared" si="46"/>
        <v>0.57028602681192497</v>
      </c>
      <c r="CI67" s="148">
        <f t="shared" si="47"/>
        <v>0.55367575418633497</v>
      </c>
      <c r="CJ67" s="148">
        <f t="shared" si="48"/>
        <v>0.5375492759090631</v>
      </c>
      <c r="CK67" s="148">
        <f t="shared" si="49"/>
        <v>0.52189250088258554</v>
      </c>
      <c r="CL67" s="148">
        <f t="shared" si="50"/>
        <v>0.50669174842969467</v>
      </c>
      <c r="CM67" s="148">
        <f t="shared" si="51"/>
        <v>0.49193373633950943</v>
      </c>
      <c r="CN67" s="148">
        <f t="shared" si="52"/>
        <v>0.47760556926165965</v>
      </c>
      <c r="CO67" s="148">
        <f t="shared" si="53"/>
        <v>0.46369472743850448</v>
      </c>
      <c r="CP67" s="148">
        <f t="shared" si="54"/>
        <v>0.45018905576553836</v>
      </c>
      <c r="CQ67" s="148">
        <f t="shared" si="55"/>
        <v>0.4370767531704256</v>
      </c>
      <c r="CR67" s="148">
        <f t="shared" si="56"/>
        <v>0.42434636230138412</v>
      </c>
      <c r="CS67" s="148">
        <f t="shared" si="57"/>
        <v>0.41198675951590691</v>
      </c>
      <c r="CT67" s="58">
        <f t="shared" si="58"/>
        <v>0</v>
      </c>
      <c r="CU67" s="58" t="e">
        <f t="shared" si="59"/>
        <v>#DIV/0!</v>
      </c>
      <c r="CV67" s="58" t="e">
        <f t="shared" si="60"/>
        <v>#DIV/0!</v>
      </c>
      <c r="CW67" s="58" t="e">
        <f t="shared" si="61"/>
        <v>#DIV/0!</v>
      </c>
      <c r="CX67" s="58" t="e">
        <f t="shared" si="62"/>
        <v>#DIV/0!</v>
      </c>
      <c r="CY67" s="58" t="e">
        <f t="shared" si="63"/>
        <v>#DIV/0!</v>
      </c>
      <c r="CZ67" s="58" t="e">
        <f t="shared" si="64"/>
        <v>#DIV/0!</v>
      </c>
      <c r="DA67" s="58" t="e">
        <f t="shared" si="65"/>
        <v>#DIV/0!</v>
      </c>
      <c r="DB67" s="58" t="e">
        <f t="shared" si="66"/>
        <v>#DIV/0!</v>
      </c>
      <c r="DC67" s="58" t="e">
        <f t="shared" si="67"/>
        <v>#DIV/0!</v>
      </c>
      <c r="DD67" s="58" t="e">
        <f t="shared" si="68"/>
        <v>#DIV/0!</v>
      </c>
      <c r="DE67" s="58" t="e">
        <f t="shared" si="69"/>
        <v>#DIV/0!</v>
      </c>
      <c r="DF67" s="58" t="e">
        <f t="shared" si="70"/>
        <v>#DIV/0!</v>
      </c>
      <c r="DG67" s="58" t="e">
        <f t="shared" si="71"/>
        <v>#DIV/0!</v>
      </c>
      <c r="DH67" s="58" t="e">
        <f t="shared" si="72"/>
        <v>#DIV/0!</v>
      </c>
      <c r="DI67" s="58" t="e">
        <f t="shared" si="73"/>
        <v>#DIV/0!</v>
      </c>
      <c r="DJ67" s="58" t="e">
        <f t="shared" si="74"/>
        <v>#DIV/0!</v>
      </c>
      <c r="DK67" s="58" t="e">
        <f t="shared" si="75"/>
        <v>#DIV/0!</v>
      </c>
      <c r="DL67" s="58" t="e">
        <f t="shared" si="76"/>
        <v>#DIV/0!</v>
      </c>
      <c r="DM67" s="58" t="e">
        <f t="shared" si="77"/>
        <v>#DIV/0!</v>
      </c>
      <c r="DN67" s="58" t="e">
        <f t="shared" si="78"/>
        <v>#DIV/0!</v>
      </c>
      <c r="DO67" s="58" t="e">
        <f t="shared" si="79"/>
        <v>#DIV/0!</v>
      </c>
      <c r="DP67" s="58" t="e">
        <f t="shared" si="80"/>
        <v>#DIV/0!</v>
      </c>
      <c r="DQ67" s="58" t="e">
        <f t="shared" si="81"/>
        <v>#DIV/0!</v>
      </c>
      <c r="DR67" s="58" t="e">
        <f t="shared" si="82"/>
        <v>#DIV/0!</v>
      </c>
      <c r="DS67" s="58" t="e">
        <f t="shared" si="83"/>
        <v>#DIV/0!</v>
      </c>
      <c r="DT67" s="58" t="e">
        <f t="shared" si="84"/>
        <v>#DIV/0!</v>
      </c>
      <c r="DU67" s="58" t="e">
        <f t="shared" si="85"/>
        <v>#DIV/0!</v>
      </c>
      <c r="DV67" s="58" t="e">
        <f t="shared" si="86"/>
        <v>#DIV/0!</v>
      </c>
      <c r="DW67" s="58" t="e">
        <f t="shared" si="87"/>
        <v>#DIV/0!</v>
      </c>
      <c r="DX67" s="58" t="e">
        <f t="shared" si="88"/>
        <v>#DIV/0!</v>
      </c>
      <c r="DY67" s="58">
        <f t="shared" si="89"/>
        <v>0</v>
      </c>
      <c r="DZ67" s="58" t="e">
        <f t="shared" si="118"/>
        <v>#DIV/0!</v>
      </c>
      <c r="EA67" s="58" t="e">
        <f t="shared" si="119"/>
        <v>#DIV/0!</v>
      </c>
      <c r="EB67" s="58" t="e">
        <f t="shared" si="90"/>
        <v>#DIV/0!</v>
      </c>
      <c r="EC67" s="58" t="e">
        <f t="shared" si="91"/>
        <v>#DIV/0!</v>
      </c>
      <c r="ED67" s="58" t="e">
        <f t="shared" si="92"/>
        <v>#DIV/0!</v>
      </c>
      <c r="EE67" s="58" t="e">
        <f t="shared" si="93"/>
        <v>#DIV/0!</v>
      </c>
      <c r="EF67" s="58" t="e">
        <f t="shared" si="94"/>
        <v>#DIV/0!</v>
      </c>
      <c r="EG67" s="58" t="e">
        <f t="shared" si="95"/>
        <v>#DIV/0!</v>
      </c>
      <c r="EH67" s="58" t="e">
        <f t="shared" si="96"/>
        <v>#DIV/0!</v>
      </c>
      <c r="EI67" s="58" t="e">
        <f t="shared" si="97"/>
        <v>#DIV/0!</v>
      </c>
      <c r="EJ67" s="58" t="e">
        <f t="shared" si="98"/>
        <v>#DIV/0!</v>
      </c>
      <c r="EK67" s="58" t="e">
        <f t="shared" si="99"/>
        <v>#DIV/0!</v>
      </c>
      <c r="EL67" s="58" t="e">
        <f t="shared" si="100"/>
        <v>#DIV/0!</v>
      </c>
      <c r="EM67" s="58" t="e">
        <f t="shared" si="101"/>
        <v>#DIV/0!</v>
      </c>
      <c r="EN67" s="58" t="e">
        <f t="shared" si="102"/>
        <v>#DIV/0!</v>
      </c>
      <c r="EO67" s="58" t="e">
        <f t="shared" si="103"/>
        <v>#DIV/0!</v>
      </c>
      <c r="EP67" s="58" t="e">
        <f t="shared" si="104"/>
        <v>#DIV/0!</v>
      </c>
      <c r="EQ67" s="58" t="e">
        <f t="shared" si="105"/>
        <v>#DIV/0!</v>
      </c>
      <c r="ER67" s="58" t="e">
        <f t="shared" si="106"/>
        <v>#DIV/0!</v>
      </c>
      <c r="ES67" s="58" t="e">
        <f t="shared" si="107"/>
        <v>#DIV/0!</v>
      </c>
      <c r="ET67" s="58" t="e">
        <f t="shared" si="108"/>
        <v>#DIV/0!</v>
      </c>
      <c r="EU67" s="58" t="e">
        <f t="shared" si="109"/>
        <v>#DIV/0!</v>
      </c>
      <c r="EV67" s="58" t="e">
        <f t="shared" si="110"/>
        <v>#DIV/0!</v>
      </c>
      <c r="EW67" s="58" t="e">
        <f t="shared" si="111"/>
        <v>#DIV/0!</v>
      </c>
      <c r="EX67" s="58" t="e">
        <f t="shared" si="112"/>
        <v>#DIV/0!</v>
      </c>
      <c r="EY67" s="58" t="e">
        <f t="shared" si="113"/>
        <v>#DIV/0!</v>
      </c>
      <c r="EZ67" s="58" t="e">
        <f t="shared" si="114"/>
        <v>#DIV/0!</v>
      </c>
      <c r="FA67" s="58" t="e">
        <f t="shared" si="115"/>
        <v>#DIV/0!</v>
      </c>
      <c r="FB67" s="58" t="e">
        <f t="shared" si="116"/>
        <v>#DIV/0!</v>
      </c>
      <c r="FC67" s="149" t="e">
        <f t="shared" si="117"/>
        <v>#DIV/0!</v>
      </c>
    </row>
    <row r="68" spans="1:159" x14ac:dyDescent="0.25">
      <c r="A68" s="90">
        <v>68</v>
      </c>
      <c r="B68" s="150"/>
      <c r="C68" s="151"/>
      <c r="D68" s="151"/>
      <c r="E68" s="151"/>
      <c r="F68" s="151"/>
      <c r="G68" s="151"/>
      <c r="H68" s="151"/>
      <c r="I68" s="151"/>
      <c r="J68" s="151"/>
      <c r="K68" s="152"/>
      <c r="L68" s="127" t="e">
        <f t="shared" si="6"/>
        <v>#DIV/0!</v>
      </c>
      <c r="M68" s="127" t="e">
        <f t="shared" si="7"/>
        <v>#DIV/0!</v>
      </c>
      <c r="N68" s="127">
        <f t="shared" si="8"/>
        <v>0</v>
      </c>
      <c r="O68" s="127" t="e">
        <f t="shared" si="9"/>
        <v>#DIV/0!</v>
      </c>
      <c r="P68" s="66" t="e">
        <f t="shared" si="10"/>
        <v>#DIV/0!</v>
      </c>
      <c r="Q68" s="40"/>
      <c r="R68" s="105" t="e">
        <f t="shared" si="11"/>
        <v>#DIV/0!</v>
      </c>
      <c r="S68" s="142">
        <f t="shared" si="12"/>
        <v>0</v>
      </c>
      <c r="T68" s="142" t="e">
        <f t="shared" si="13"/>
        <v>#DIV/0!</v>
      </c>
      <c r="U68" s="143">
        <v>1.31E-6</v>
      </c>
      <c r="V68" s="143" t="e">
        <f t="shared" si="14"/>
        <v>#DIV/0!</v>
      </c>
      <c r="W68" s="144">
        <v>0.4</v>
      </c>
      <c r="X68" s="143" t="e">
        <f t="shared" si="15"/>
        <v>#DIV/0!</v>
      </c>
      <c r="Y68" s="145">
        <v>2.5000000000000001E-2</v>
      </c>
      <c r="Z68" s="145" t="e">
        <f t="shared" si="16"/>
        <v>#DIV/0!</v>
      </c>
      <c r="AA68" s="145" t="e">
        <f t="shared" si="17"/>
        <v>#DIV/0!</v>
      </c>
      <c r="AB68" s="145" t="e">
        <f t="shared" si="18"/>
        <v>#DIV/0!</v>
      </c>
      <c r="AC68" s="145" t="e">
        <f t="shared" si="19"/>
        <v>#DIV/0!</v>
      </c>
      <c r="AD68" s="145" t="e">
        <f t="shared" si="20"/>
        <v>#DIV/0!</v>
      </c>
      <c r="AE68" s="146" t="e">
        <f t="shared" si="21"/>
        <v>#DIV/0!</v>
      </c>
      <c r="AF68" s="144" t="e">
        <f t="shared" si="22"/>
        <v>#DIV/0!</v>
      </c>
      <c r="AG68" s="144" t="e">
        <f t="shared" si="23"/>
        <v>#DIV/0!</v>
      </c>
      <c r="AI68" s="101">
        <v>0</v>
      </c>
      <c r="AJ68" s="101">
        <v>1</v>
      </c>
      <c r="AK68" s="101">
        <v>2</v>
      </c>
      <c r="AL68" s="101">
        <v>3</v>
      </c>
      <c r="AM68" s="101">
        <v>4</v>
      </c>
      <c r="AN68" s="101">
        <v>5</v>
      </c>
      <c r="AO68" s="101">
        <v>6</v>
      </c>
      <c r="AP68" s="101">
        <v>7</v>
      </c>
      <c r="AQ68" s="101">
        <v>8</v>
      </c>
      <c r="AR68" s="101">
        <v>9</v>
      </c>
      <c r="AS68" s="101">
        <v>10</v>
      </c>
      <c r="AT68" s="101">
        <v>11</v>
      </c>
      <c r="AU68" s="101">
        <v>12</v>
      </c>
      <c r="AV68" s="101">
        <v>13</v>
      </c>
      <c r="AW68" s="101">
        <v>14</v>
      </c>
      <c r="AX68" s="101">
        <v>15</v>
      </c>
      <c r="AY68" s="101">
        <v>16</v>
      </c>
      <c r="AZ68" s="101">
        <v>17</v>
      </c>
      <c r="BA68" s="101">
        <v>18</v>
      </c>
      <c r="BB68" s="101">
        <v>19</v>
      </c>
      <c r="BC68" s="101">
        <v>20</v>
      </c>
      <c r="BD68" s="101">
        <v>21</v>
      </c>
      <c r="BE68" s="101">
        <v>22</v>
      </c>
      <c r="BF68" s="101">
        <v>23</v>
      </c>
      <c r="BG68" s="101">
        <v>24</v>
      </c>
      <c r="BH68" s="101">
        <v>25</v>
      </c>
      <c r="BI68" s="101">
        <v>26</v>
      </c>
      <c r="BJ68" s="101">
        <v>27</v>
      </c>
      <c r="BK68" s="101">
        <v>28</v>
      </c>
      <c r="BL68" s="101">
        <v>29</v>
      </c>
      <c r="BM68" s="101">
        <v>30</v>
      </c>
      <c r="BN68" s="147">
        <v>0.03</v>
      </c>
      <c r="BO68" s="148">
        <f t="shared" si="27"/>
        <v>1</v>
      </c>
      <c r="BP68" s="148">
        <f t="shared" si="28"/>
        <v>0.970873786407767</v>
      </c>
      <c r="BQ68" s="148">
        <f t="shared" si="29"/>
        <v>0.94259590913375435</v>
      </c>
      <c r="BR68" s="148">
        <f t="shared" si="30"/>
        <v>0.91514165935315961</v>
      </c>
      <c r="BS68" s="148">
        <f t="shared" si="31"/>
        <v>0.888487047915689</v>
      </c>
      <c r="BT68" s="148">
        <f t="shared" si="32"/>
        <v>0.86260878438416411</v>
      </c>
      <c r="BU68" s="148">
        <f t="shared" si="33"/>
        <v>0.83748425668365445</v>
      </c>
      <c r="BV68" s="148">
        <f t="shared" si="34"/>
        <v>0.81309151134335378</v>
      </c>
      <c r="BW68" s="148">
        <f t="shared" si="35"/>
        <v>0.78940923431393573</v>
      </c>
      <c r="BX68" s="148">
        <f t="shared" si="36"/>
        <v>0.76641673234362695</v>
      </c>
      <c r="BY68" s="148">
        <f t="shared" si="37"/>
        <v>0.74409391489672516</v>
      </c>
      <c r="BZ68" s="148">
        <f t="shared" si="38"/>
        <v>0.72242127659876232</v>
      </c>
      <c r="CA68" s="148">
        <f t="shared" si="39"/>
        <v>0.70137988019297326</v>
      </c>
      <c r="CB68" s="148">
        <f t="shared" si="40"/>
        <v>0.68095133999317792</v>
      </c>
      <c r="CC68" s="148">
        <f t="shared" si="41"/>
        <v>0.66111780581861923</v>
      </c>
      <c r="CD68" s="148">
        <f t="shared" si="42"/>
        <v>0.64186194739671765</v>
      </c>
      <c r="CE68" s="148">
        <f t="shared" si="43"/>
        <v>0.62316693922011435</v>
      </c>
      <c r="CF68" s="148">
        <f t="shared" si="44"/>
        <v>0.60501644584477121</v>
      </c>
      <c r="CG68" s="148">
        <f t="shared" si="45"/>
        <v>0.5873946076162827</v>
      </c>
      <c r="CH68" s="148">
        <f t="shared" si="46"/>
        <v>0.57028602681192497</v>
      </c>
      <c r="CI68" s="148">
        <f t="shared" si="47"/>
        <v>0.55367575418633497</v>
      </c>
      <c r="CJ68" s="148">
        <f t="shared" si="48"/>
        <v>0.5375492759090631</v>
      </c>
      <c r="CK68" s="148">
        <f t="shared" si="49"/>
        <v>0.52189250088258554</v>
      </c>
      <c r="CL68" s="148">
        <f t="shared" si="50"/>
        <v>0.50669174842969467</v>
      </c>
      <c r="CM68" s="148">
        <f t="shared" si="51"/>
        <v>0.49193373633950943</v>
      </c>
      <c r="CN68" s="148">
        <f t="shared" si="52"/>
        <v>0.47760556926165965</v>
      </c>
      <c r="CO68" s="148">
        <f t="shared" si="53"/>
        <v>0.46369472743850448</v>
      </c>
      <c r="CP68" s="148">
        <f t="shared" si="54"/>
        <v>0.45018905576553836</v>
      </c>
      <c r="CQ68" s="148">
        <f t="shared" si="55"/>
        <v>0.4370767531704256</v>
      </c>
      <c r="CR68" s="148">
        <f t="shared" si="56"/>
        <v>0.42434636230138412</v>
      </c>
      <c r="CS68" s="148">
        <f t="shared" si="57"/>
        <v>0.41198675951590691</v>
      </c>
      <c r="CT68" s="58">
        <f t="shared" si="58"/>
        <v>0</v>
      </c>
      <c r="CU68" s="58" t="e">
        <f t="shared" si="59"/>
        <v>#DIV/0!</v>
      </c>
      <c r="CV68" s="58" t="e">
        <f t="shared" si="60"/>
        <v>#DIV/0!</v>
      </c>
      <c r="CW68" s="58" t="e">
        <f t="shared" si="61"/>
        <v>#DIV/0!</v>
      </c>
      <c r="CX68" s="58" t="e">
        <f t="shared" si="62"/>
        <v>#DIV/0!</v>
      </c>
      <c r="CY68" s="58" t="e">
        <f t="shared" si="63"/>
        <v>#DIV/0!</v>
      </c>
      <c r="CZ68" s="58" t="e">
        <f t="shared" si="64"/>
        <v>#DIV/0!</v>
      </c>
      <c r="DA68" s="58" t="e">
        <f t="shared" si="65"/>
        <v>#DIV/0!</v>
      </c>
      <c r="DB68" s="58" t="e">
        <f t="shared" si="66"/>
        <v>#DIV/0!</v>
      </c>
      <c r="DC68" s="58" t="e">
        <f t="shared" si="67"/>
        <v>#DIV/0!</v>
      </c>
      <c r="DD68" s="58" t="e">
        <f t="shared" si="68"/>
        <v>#DIV/0!</v>
      </c>
      <c r="DE68" s="58" t="e">
        <f t="shared" si="69"/>
        <v>#DIV/0!</v>
      </c>
      <c r="DF68" s="58" t="e">
        <f t="shared" si="70"/>
        <v>#DIV/0!</v>
      </c>
      <c r="DG68" s="58" t="e">
        <f t="shared" si="71"/>
        <v>#DIV/0!</v>
      </c>
      <c r="DH68" s="58" t="e">
        <f t="shared" si="72"/>
        <v>#DIV/0!</v>
      </c>
      <c r="DI68" s="58" t="e">
        <f t="shared" si="73"/>
        <v>#DIV/0!</v>
      </c>
      <c r="DJ68" s="58" t="e">
        <f t="shared" si="74"/>
        <v>#DIV/0!</v>
      </c>
      <c r="DK68" s="58" t="e">
        <f t="shared" si="75"/>
        <v>#DIV/0!</v>
      </c>
      <c r="DL68" s="58" t="e">
        <f t="shared" si="76"/>
        <v>#DIV/0!</v>
      </c>
      <c r="DM68" s="58" t="e">
        <f t="shared" si="77"/>
        <v>#DIV/0!</v>
      </c>
      <c r="DN68" s="58" t="e">
        <f t="shared" si="78"/>
        <v>#DIV/0!</v>
      </c>
      <c r="DO68" s="58" t="e">
        <f t="shared" si="79"/>
        <v>#DIV/0!</v>
      </c>
      <c r="DP68" s="58" t="e">
        <f t="shared" si="80"/>
        <v>#DIV/0!</v>
      </c>
      <c r="DQ68" s="58" t="e">
        <f t="shared" si="81"/>
        <v>#DIV/0!</v>
      </c>
      <c r="DR68" s="58" t="e">
        <f t="shared" si="82"/>
        <v>#DIV/0!</v>
      </c>
      <c r="DS68" s="58" t="e">
        <f t="shared" si="83"/>
        <v>#DIV/0!</v>
      </c>
      <c r="DT68" s="58" t="e">
        <f t="shared" si="84"/>
        <v>#DIV/0!</v>
      </c>
      <c r="DU68" s="58" t="e">
        <f t="shared" si="85"/>
        <v>#DIV/0!</v>
      </c>
      <c r="DV68" s="58" t="e">
        <f t="shared" si="86"/>
        <v>#DIV/0!</v>
      </c>
      <c r="DW68" s="58" t="e">
        <f t="shared" si="87"/>
        <v>#DIV/0!</v>
      </c>
      <c r="DX68" s="58" t="e">
        <f t="shared" si="88"/>
        <v>#DIV/0!</v>
      </c>
      <c r="DY68" s="58">
        <f t="shared" si="89"/>
        <v>0</v>
      </c>
      <c r="DZ68" s="58" t="e">
        <f t="shared" si="118"/>
        <v>#DIV/0!</v>
      </c>
      <c r="EA68" s="58" t="e">
        <f t="shared" si="119"/>
        <v>#DIV/0!</v>
      </c>
      <c r="EB68" s="58" t="e">
        <f t="shared" si="90"/>
        <v>#DIV/0!</v>
      </c>
      <c r="EC68" s="58" t="e">
        <f t="shared" si="91"/>
        <v>#DIV/0!</v>
      </c>
      <c r="ED68" s="58" t="e">
        <f t="shared" si="92"/>
        <v>#DIV/0!</v>
      </c>
      <c r="EE68" s="58" t="e">
        <f t="shared" si="93"/>
        <v>#DIV/0!</v>
      </c>
      <c r="EF68" s="58" t="e">
        <f t="shared" si="94"/>
        <v>#DIV/0!</v>
      </c>
      <c r="EG68" s="58" t="e">
        <f t="shared" si="95"/>
        <v>#DIV/0!</v>
      </c>
      <c r="EH68" s="58" t="e">
        <f t="shared" si="96"/>
        <v>#DIV/0!</v>
      </c>
      <c r="EI68" s="58" t="e">
        <f t="shared" si="97"/>
        <v>#DIV/0!</v>
      </c>
      <c r="EJ68" s="58" t="e">
        <f t="shared" si="98"/>
        <v>#DIV/0!</v>
      </c>
      <c r="EK68" s="58" t="e">
        <f t="shared" si="99"/>
        <v>#DIV/0!</v>
      </c>
      <c r="EL68" s="58" t="e">
        <f t="shared" si="100"/>
        <v>#DIV/0!</v>
      </c>
      <c r="EM68" s="58" t="e">
        <f t="shared" si="101"/>
        <v>#DIV/0!</v>
      </c>
      <c r="EN68" s="58" t="e">
        <f t="shared" si="102"/>
        <v>#DIV/0!</v>
      </c>
      <c r="EO68" s="58" t="e">
        <f t="shared" si="103"/>
        <v>#DIV/0!</v>
      </c>
      <c r="EP68" s="58" t="e">
        <f t="shared" si="104"/>
        <v>#DIV/0!</v>
      </c>
      <c r="EQ68" s="58" t="e">
        <f t="shared" si="105"/>
        <v>#DIV/0!</v>
      </c>
      <c r="ER68" s="58" t="e">
        <f t="shared" si="106"/>
        <v>#DIV/0!</v>
      </c>
      <c r="ES68" s="58" t="e">
        <f t="shared" si="107"/>
        <v>#DIV/0!</v>
      </c>
      <c r="ET68" s="58" t="e">
        <f t="shared" si="108"/>
        <v>#DIV/0!</v>
      </c>
      <c r="EU68" s="58" t="e">
        <f t="shared" si="109"/>
        <v>#DIV/0!</v>
      </c>
      <c r="EV68" s="58" t="e">
        <f t="shared" si="110"/>
        <v>#DIV/0!</v>
      </c>
      <c r="EW68" s="58" t="e">
        <f t="shared" si="111"/>
        <v>#DIV/0!</v>
      </c>
      <c r="EX68" s="58" t="e">
        <f t="shared" si="112"/>
        <v>#DIV/0!</v>
      </c>
      <c r="EY68" s="58" t="e">
        <f t="shared" si="113"/>
        <v>#DIV/0!</v>
      </c>
      <c r="EZ68" s="58" t="e">
        <f t="shared" si="114"/>
        <v>#DIV/0!</v>
      </c>
      <c r="FA68" s="58" t="e">
        <f t="shared" si="115"/>
        <v>#DIV/0!</v>
      </c>
      <c r="FB68" s="58" t="e">
        <f t="shared" si="116"/>
        <v>#DIV/0!</v>
      </c>
      <c r="FC68" s="149" t="e">
        <f t="shared" si="117"/>
        <v>#DIV/0!</v>
      </c>
    </row>
    <row r="69" spans="1:159" x14ac:dyDescent="0.25">
      <c r="A69" s="90">
        <v>69</v>
      </c>
      <c r="B69" s="150"/>
      <c r="C69" s="151"/>
      <c r="D69" s="151"/>
      <c r="E69" s="151"/>
      <c r="F69" s="151"/>
      <c r="G69" s="151"/>
      <c r="H69" s="151"/>
      <c r="I69" s="151"/>
      <c r="J69" s="151"/>
      <c r="K69" s="152"/>
      <c r="L69" s="127" t="e">
        <f t="shared" si="6"/>
        <v>#DIV/0!</v>
      </c>
      <c r="M69" s="127" t="e">
        <f t="shared" si="7"/>
        <v>#DIV/0!</v>
      </c>
      <c r="N69" s="127">
        <f t="shared" si="8"/>
        <v>0</v>
      </c>
      <c r="O69" s="127" t="e">
        <f t="shared" si="9"/>
        <v>#DIV/0!</v>
      </c>
      <c r="P69" s="66" t="e">
        <f t="shared" si="10"/>
        <v>#DIV/0!</v>
      </c>
      <c r="Q69" s="40"/>
      <c r="R69" s="105" t="e">
        <f t="shared" si="11"/>
        <v>#DIV/0!</v>
      </c>
      <c r="S69" s="142">
        <f t="shared" si="12"/>
        <v>0</v>
      </c>
      <c r="T69" s="142" t="e">
        <f t="shared" si="13"/>
        <v>#DIV/0!</v>
      </c>
      <c r="U69" s="143">
        <v>1.31E-6</v>
      </c>
      <c r="V69" s="143" t="e">
        <f t="shared" si="14"/>
        <v>#DIV/0!</v>
      </c>
      <c r="W69" s="144">
        <v>0.4</v>
      </c>
      <c r="X69" s="143" t="e">
        <f t="shared" si="15"/>
        <v>#DIV/0!</v>
      </c>
      <c r="Y69" s="145">
        <v>2.5000000000000001E-2</v>
      </c>
      <c r="Z69" s="145" t="e">
        <f t="shared" si="16"/>
        <v>#DIV/0!</v>
      </c>
      <c r="AA69" s="145" t="e">
        <f t="shared" si="17"/>
        <v>#DIV/0!</v>
      </c>
      <c r="AB69" s="145" t="e">
        <f t="shared" si="18"/>
        <v>#DIV/0!</v>
      </c>
      <c r="AC69" s="145" t="e">
        <f t="shared" si="19"/>
        <v>#DIV/0!</v>
      </c>
      <c r="AD69" s="145" t="e">
        <f t="shared" si="20"/>
        <v>#DIV/0!</v>
      </c>
      <c r="AE69" s="146" t="e">
        <f t="shared" si="21"/>
        <v>#DIV/0!</v>
      </c>
      <c r="AF69" s="144" t="e">
        <f t="shared" si="22"/>
        <v>#DIV/0!</v>
      </c>
      <c r="AG69" s="144" t="e">
        <f t="shared" si="23"/>
        <v>#DIV/0!</v>
      </c>
      <c r="AI69" s="101">
        <v>0</v>
      </c>
      <c r="AJ69" s="101">
        <v>1</v>
      </c>
      <c r="AK69" s="101">
        <v>2</v>
      </c>
      <c r="AL69" s="101">
        <v>3</v>
      </c>
      <c r="AM69" s="101">
        <v>4</v>
      </c>
      <c r="AN69" s="101">
        <v>5</v>
      </c>
      <c r="AO69" s="101">
        <v>6</v>
      </c>
      <c r="AP69" s="101">
        <v>7</v>
      </c>
      <c r="AQ69" s="101">
        <v>8</v>
      </c>
      <c r="AR69" s="101">
        <v>9</v>
      </c>
      <c r="AS69" s="101">
        <v>10</v>
      </c>
      <c r="AT69" s="101">
        <v>11</v>
      </c>
      <c r="AU69" s="101">
        <v>12</v>
      </c>
      <c r="AV69" s="101">
        <v>13</v>
      </c>
      <c r="AW69" s="101">
        <v>14</v>
      </c>
      <c r="AX69" s="101">
        <v>15</v>
      </c>
      <c r="AY69" s="101">
        <v>16</v>
      </c>
      <c r="AZ69" s="101">
        <v>17</v>
      </c>
      <c r="BA69" s="101">
        <v>18</v>
      </c>
      <c r="BB69" s="101">
        <v>19</v>
      </c>
      <c r="BC69" s="101">
        <v>20</v>
      </c>
      <c r="BD69" s="101">
        <v>21</v>
      </c>
      <c r="BE69" s="101">
        <v>22</v>
      </c>
      <c r="BF69" s="101">
        <v>23</v>
      </c>
      <c r="BG69" s="101">
        <v>24</v>
      </c>
      <c r="BH69" s="101">
        <v>25</v>
      </c>
      <c r="BI69" s="101">
        <v>26</v>
      </c>
      <c r="BJ69" s="101">
        <v>27</v>
      </c>
      <c r="BK69" s="101">
        <v>28</v>
      </c>
      <c r="BL69" s="101">
        <v>29</v>
      </c>
      <c r="BM69" s="101">
        <v>30</v>
      </c>
      <c r="BN69" s="147">
        <v>0.03</v>
      </c>
      <c r="BO69" s="148">
        <f t="shared" si="27"/>
        <v>1</v>
      </c>
      <c r="BP69" s="148">
        <f t="shared" si="28"/>
        <v>0.970873786407767</v>
      </c>
      <c r="BQ69" s="148">
        <f t="shared" si="29"/>
        <v>0.94259590913375435</v>
      </c>
      <c r="BR69" s="148">
        <f t="shared" si="30"/>
        <v>0.91514165935315961</v>
      </c>
      <c r="BS69" s="148">
        <f t="shared" si="31"/>
        <v>0.888487047915689</v>
      </c>
      <c r="BT69" s="148">
        <f t="shared" si="32"/>
        <v>0.86260878438416411</v>
      </c>
      <c r="BU69" s="148">
        <f t="shared" si="33"/>
        <v>0.83748425668365445</v>
      </c>
      <c r="BV69" s="148">
        <f t="shared" si="34"/>
        <v>0.81309151134335378</v>
      </c>
      <c r="BW69" s="148">
        <f t="shared" si="35"/>
        <v>0.78940923431393573</v>
      </c>
      <c r="BX69" s="148">
        <f t="shared" si="36"/>
        <v>0.76641673234362695</v>
      </c>
      <c r="BY69" s="148">
        <f t="shared" si="37"/>
        <v>0.74409391489672516</v>
      </c>
      <c r="BZ69" s="148">
        <f t="shared" si="38"/>
        <v>0.72242127659876232</v>
      </c>
      <c r="CA69" s="148">
        <f t="shared" si="39"/>
        <v>0.70137988019297326</v>
      </c>
      <c r="CB69" s="148">
        <f t="shared" si="40"/>
        <v>0.68095133999317792</v>
      </c>
      <c r="CC69" s="148">
        <f t="shared" si="41"/>
        <v>0.66111780581861923</v>
      </c>
      <c r="CD69" s="148">
        <f t="shared" si="42"/>
        <v>0.64186194739671765</v>
      </c>
      <c r="CE69" s="148">
        <f t="shared" si="43"/>
        <v>0.62316693922011435</v>
      </c>
      <c r="CF69" s="148">
        <f t="shared" si="44"/>
        <v>0.60501644584477121</v>
      </c>
      <c r="CG69" s="148">
        <f t="shared" si="45"/>
        <v>0.5873946076162827</v>
      </c>
      <c r="CH69" s="148">
        <f t="shared" si="46"/>
        <v>0.57028602681192497</v>
      </c>
      <c r="CI69" s="148">
        <f t="shared" si="47"/>
        <v>0.55367575418633497</v>
      </c>
      <c r="CJ69" s="148">
        <f t="shared" si="48"/>
        <v>0.5375492759090631</v>
      </c>
      <c r="CK69" s="148">
        <f t="shared" si="49"/>
        <v>0.52189250088258554</v>
      </c>
      <c r="CL69" s="148">
        <f t="shared" si="50"/>
        <v>0.50669174842969467</v>
      </c>
      <c r="CM69" s="148">
        <f t="shared" si="51"/>
        <v>0.49193373633950943</v>
      </c>
      <c r="CN69" s="148">
        <f t="shared" si="52"/>
        <v>0.47760556926165965</v>
      </c>
      <c r="CO69" s="148">
        <f t="shared" si="53"/>
        <v>0.46369472743850448</v>
      </c>
      <c r="CP69" s="148">
        <f t="shared" si="54"/>
        <v>0.45018905576553836</v>
      </c>
      <c r="CQ69" s="148">
        <f t="shared" si="55"/>
        <v>0.4370767531704256</v>
      </c>
      <c r="CR69" s="148">
        <f t="shared" si="56"/>
        <v>0.42434636230138412</v>
      </c>
      <c r="CS69" s="148">
        <f t="shared" si="57"/>
        <v>0.41198675951590691</v>
      </c>
      <c r="CT69" s="58">
        <f t="shared" si="58"/>
        <v>0</v>
      </c>
      <c r="CU69" s="58" t="e">
        <f t="shared" si="59"/>
        <v>#DIV/0!</v>
      </c>
      <c r="CV69" s="58" t="e">
        <f t="shared" si="60"/>
        <v>#DIV/0!</v>
      </c>
      <c r="CW69" s="58" t="e">
        <f t="shared" si="61"/>
        <v>#DIV/0!</v>
      </c>
      <c r="CX69" s="58" t="e">
        <f t="shared" si="62"/>
        <v>#DIV/0!</v>
      </c>
      <c r="CY69" s="58" t="e">
        <f t="shared" si="63"/>
        <v>#DIV/0!</v>
      </c>
      <c r="CZ69" s="58" t="e">
        <f t="shared" si="64"/>
        <v>#DIV/0!</v>
      </c>
      <c r="DA69" s="58" t="e">
        <f t="shared" si="65"/>
        <v>#DIV/0!</v>
      </c>
      <c r="DB69" s="58" t="e">
        <f t="shared" si="66"/>
        <v>#DIV/0!</v>
      </c>
      <c r="DC69" s="58" t="e">
        <f t="shared" si="67"/>
        <v>#DIV/0!</v>
      </c>
      <c r="DD69" s="58" t="e">
        <f t="shared" si="68"/>
        <v>#DIV/0!</v>
      </c>
      <c r="DE69" s="58" t="e">
        <f t="shared" si="69"/>
        <v>#DIV/0!</v>
      </c>
      <c r="DF69" s="58" t="e">
        <f t="shared" si="70"/>
        <v>#DIV/0!</v>
      </c>
      <c r="DG69" s="58" t="e">
        <f t="shared" si="71"/>
        <v>#DIV/0!</v>
      </c>
      <c r="DH69" s="58" t="e">
        <f t="shared" si="72"/>
        <v>#DIV/0!</v>
      </c>
      <c r="DI69" s="58" t="e">
        <f t="shared" si="73"/>
        <v>#DIV/0!</v>
      </c>
      <c r="DJ69" s="58" t="e">
        <f t="shared" si="74"/>
        <v>#DIV/0!</v>
      </c>
      <c r="DK69" s="58" t="e">
        <f t="shared" si="75"/>
        <v>#DIV/0!</v>
      </c>
      <c r="DL69" s="58" t="e">
        <f t="shared" si="76"/>
        <v>#DIV/0!</v>
      </c>
      <c r="DM69" s="58" t="e">
        <f t="shared" si="77"/>
        <v>#DIV/0!</v>
      </c>
      <c r="DN69" s="58" t="e">
        <f t="shared" si="78"/>
        <v>#DIV/0!</v>
      </c>
      <c r="DO69" s="58" t="e">
        <f t="shared" si="79"/>
        <v>#DIV/0!</v>
      </c>
      <c r="DP69" s="58" t="e">
        <f t="shared" si="80"/>
        <v>#DIV/0!</v>
      </c>
      <c r="DQ69" s="58" t="e">
        <f t="shared" si="81"/>
        <v>#DIV/0!</v>
      </c>
      <c r="DR69" s="58" t="e">
        <f t="shared" si="82"/>
        <v>#DIV/0!</v>
      </c>
      <c r="DS69" s="58" t="e">
        <f t="shared" si="83"/>
        <v>#DIV/0!</v>
      </c>
      <c r="DT69" s="58" t="e">
        <f t="shared" si="84"/>
        <v>#DIV/0!</v>
      </c>
      <c r="DU69" s="58" t="e">
        <f t="shared" si="85"/>
        <v>#DIV/0!</v>
      </c>
      <c r="DV69" s="58" t="e">
        <f t="shared" si="86"/>
        <v>#DIV/0!</v>
      </c>
      <c r="DW69" s="58" t="e">
        <f t="shared" si="87"/>
        <v>#DIV/0!</v>
      </c>
      <c r="DX69" s="58" t="e">
        <f t="shared" si="88"/>
        <v>#DIV/0!</v>
      </c>
      <c r="DY69" s="58">
        <f t="shared" si="89"/>
        <v>0</v>
      </c>
      <c r="DZ69" s="58" t="e">
        <f t="shared" si="118"/>
        <v>#DIV/0!</v>
      </c>
      <c r="EA69" s="58" t="e">
        <f t="shared" si="119"/>
        <v>#DIV/0!</v>
      </c>
      <c r="EB69" s="58" t="e">
        <f t="shared" si="90"/>
        <v>#DIV/0!</v>
      </c>
      <c r="EC69" s="58" t="e">
        <f t="shared" si="91"/>
        <v>#DIV/0!</v>
      </c>
      <c r="ED69" s="58" t="e">
        <f t="shared" si="92"/>
        <v>#DIV/0!</v>
      </c>
      <c r="EE69" s="58" t="e">
        <f t="shared" si="93"/>
        <v>#DIV/0!</v>
      </c>
      <c r="EF69" s="58" t="e">
        <f t="shared" si="94"/>
        <v>#DIV/0!</v>
      </c>
      <c r="EG69" s="58" t="e">
        <f t="shared" si="95"/>
        <v>#DIV/0!</v>
      </c>
      <c r="EH69" s="58" t="e">
        <f t="shared" si="96"/>
        <v>#DIV/0!</v>
      </c>
      <c r="EI69" s="58" t="e">
        <f t="shared" si="97"/>
        <v>#DIV/0!</v>
      </c>
      <c r="EJ69" s="58" t="e">
        <f t="shared" si="98"/>
        <v>#DIV/0!</v>
      </c>
      <c r="EK69" s="58" t="e">
        <f t="shared" si="99"/>
        <v>#DIV/0!</v>
      </c>
      <c r="EL69" s="58" t="e">
        <f t="shared" si="100"/>
        <v>#DIV/0!</v>
      </c>
      <c r="EM69" s="58" t="e">
        <f t="shared" si="101"/>
        <v>#DIV/0!</v>
      </c>
      <c r="EN69" s="58" t="e">
        <f t="shared" si="102"/>
        <v>#DIV/0!</v>
      </c>
      <c r="EO69" s="58" t="e">
        <f t="shared" si="103"/>
        <v>#DIV/0!</v>
      </c>
      <c r="EP69" s="58" t="e">
        <f t="shared" si="104"/>
        <v>#DIV/0!</v>
      </c>
      <c r="EQ69" s="58" t="e">
        <f t="shared" si="105"/>
        <v>#DIV/0!</v>
      </c>
      <c r="ER69" s="58" t="e">
        <f t="shared" si="106"/>
        <v>#DIV/0!</v>
      </c>
      <c r="ES69" s="58" t="e">
        <f t="shared" si="107"/>
        <v>#DIV/0!</v>
      </c>
      <c r="ET69" s="58" t="e">
        <f t="shared" si="108"/>
        <v>#DIV/0!</v>
      </c>
      <c r="EU69" s="58" t="e">
        <f t="shared" si="109"/>
        <v>#DIV/0!</v>
      </c>
      <c r="EV69" s="58" t="e">
        <f t="shared" si="110"/>
        <v>#DIV/0!</v>
      </c>
      <c r="EW69" s="58" t="e">
        <f t="shared" si="111"/>
        <v>#DIV/0!</v>
      </c>
      <c r="EX69" s="58" t="e">
        <f t="shared" si="112"/>
        <v>#DIV/0!</v>
      </c>
      <c r="EY69" s="58" t="e">
        <f t="shared" si="113"/>
        <v>#DIV/0!</v>
      </c>
      <c r="EZ69" s="58" t="e">
        <f t="shared" si="114"/>
        <v>#DIV/0!</v>
      </c>
      <c r="FA69" s="58" t="e">
        <f t="shared" si="115"/>
        <v>#DIV/0!</v>
      </c>
      <c r="FB69" s="58" t="e">
        <f t="shared" si="116"/>
        <v>#DIV/0!</v>
      </c>
      <c r="FC69" s="149" t="e">
        <f t="shared" si="117"/>
        <v>#DIV/0!</v>
      </c>
    </row>
    <row r="70" spans="1:159" x14ac:dyDescent="0.25">
      <c r="A70" s="90">
        <v>70</v>
      </c>
      <c r="B70" s="150"/>
      <c r="C70" s="151"/>
      <c r="D70" s="151"/>
      <c r="E70" s="151"/>
      <c r="F70" s="151"/>
      <c r="G70" s="151"/>
      <c r="H70" s="151"/>
      <c r="I70" s="151"/>
      <c r="J70" s="151"/>
      <c r="K70" s="152"/>
      <c r="L70" s="127" t="e">
        <f t="shared" si="6"/>
        <v>#DIV/0!</v>
      </c>
      <c r="M70" s="127" t="e">
        <f t="shared" si="7"/>
        <v>#DIV/0!</v>
      </c>
      <c r="N70" s="127">
        <f t="shared" si="8"/>
        <v>0</v>
      </c>
      <c r="O70" s="127" t="e">
        <f t="shared" si="9"/>
        <v>#DIV/0!</v>
      </c>
      <c r="P70" s="66" t="e">
        <f t="shared" si="10"/>
        <v>#DIV/0!</v>
      </c>
      <c r="Q70" s="40"/>
      <c r="R70" s="105" t="e">
        <f t="shared" si="11"/>
        <v>#DIV/0!</v>
      </c>
      <c r="S70" s="142">
        <f t="shared" si="12"/>
        <v>0</v>
      </c>
      <c r="T70" s="142" t="e">
        <f t="shared" si="13"/>
        <v>#DIV/0!</v>
      </c>
      <c r="U70" s="143">
        <v>1.31E-6</v>
      </c>
      <c r="V70" s="143" t="e">
        <f t="shared" si="14"/>
        <v>#DIV/0!</v>
      </c>
      <c r="W70" s="144">
        <v>0.4</v>
      </c>
      <c r="X70" s="143" t="e">
        <f t="shared" si="15"/>
        <v>#DIV/0!</v>
      </c>
      <c r="Y70" s="145">
        <v>2.5000000000000001E-2</v>
      </c>
      <c r="Z70" s="145" t="e">
        <f t="shared" si="16"/>
        <v>#DIV/0!</v>
      </c>
      <c r="AA70" s="145" t="e">
        <f t="shared" si="17"/>
        <v>#DIV/0!</v>
      </c>
      <c r="AB70" s="145" t="e">
        <f t="shared" si="18"/>
        <v>#DIV/0!</v>
      </c>
      <c r="AC70" s="145" t="e">
        <f t="shared" si="19"/>
        <v>#DIV/0!</v>
      </c>
      <c r="AD70" s="145" t="e">
        <f t="shared" si="20"/>
        <v>#DIV/0!</v>
      </c>
      <c r="AE70" s="146" t="e">
        <f t="shared" si="21"/>
        <v>#DIV/0!</v>
      </c>
      <c r="AF70" s="144" t="e">
        <f t="shared" si="22"/>
        <v>#DIV/0!</v>
      </c>
      <c r="AG70" s="144" t="e">
        <f t="shared" si="23"/>
        <v>#DIV/0!</v>
      </c>
      <c r="AI70" s="101">
        <v>0</v>
      </c>
      <c r="AJ70" s="101">
        <v>1</v>
      </c>
      <c r="AK70" s="101">
        <v>2</v>
      </c>
      <c r="AL70" s="101">
        <v>3</v>
      </c>
      <c r="AM70" s="101">
        <v>4</v>
      </c>
      <c r="AN70" s="101">
        <v>5</v>
      </c>
      <c r="AO70" s="101">
        <v>6</v>
      </c>
      <c r="AP70" s="101">
        <v>7</v>
      </c>
      <c r="AQ70" s="101">
        <v>8</v>
      </c>
      <c r="AR70" s="101">
        <v>9</v>
      </c>
      <c r="AS70" s="101">
        <v>10</v>
      </c>
      <c r="AT70" s="101">
        <v>11</v>
      </c>
      <c r="AU70" s="101">
        <v>12</v>
      </c>
      <c r="AV70" s="101">
        <v>13</v>
      </c>
      <c r="AW70" s="101">
        <v>14</v>
      </c>
      <c r="AX70" s="101">
        <v>15</v>
      </c>
      <c r="AY70" s="101">
        <v>16</v>
      </c>
      <c r="AZ70" s="101">
        <v>17</v>
      </c>
      <c r="BA70" s="101">
        <v>18</v>
      </c>
      <c r="BB70" s="101">
        <v>19</v>
      </c>
      <c r="BC70" s="101">
        <v>20</v>
      </c>
      <c r="BD70" s="101">
        <v>21</v>
      </c>
      <c r="BE70" s="101">
        <v>22</v>
      </c>
      <c r="BF70" s="101">
        <v>23</v>
      </c>
      <c r="BG70" s="101">
        <v>24</v>
      </c>
      <c r="BH70" s="101">
        <v>25</v>
      </c>
      <c r="BI70" s="101">
        <v>26</v>
      </c>
      <c r="BJ70" s="101">
        <v>27</v>
      </c>
      <c r="BK70" s="101">
        <v>28</v>
      </c>
      <c r="BL70" s="101">
        <v>29</v>
      </c>
      <c r="BM70" s="101">
        <v>30</v>
      </c>
      <c r="BN70" s="147">
        <v>0.03</v>
      </c>
      <c r="BO70" s="148">
        <f t="shared" si="27"/>
        <v>1</v>
      </c>
      <c r="BP70" s="148">
        <f t="shared" si="28"/>
        <v>0.970873786407767</v>
      </c>
      <c r="BQ70" s="148">
        <f t="shared" si="29"/>
        <v>0.94259590913375435</v>
      </c>
      <c r="BR70" s="148">
        <f t="shared" si="30"/>
        <v>0.91514165935315961</v>
      </c>
      <c r="BS70" s="148">
        <f t="shared" si="31"/>
        <v>0.888487047915689</v>
      </c>
      <c r="BT70" s="148">
        <f t="shared" si="32"/>
        <v>0.86260878438416411</v>
      </c>
      <c r="BU70" s="148">
        <f t="shared" si="33"/>
        <v>0.83748425668365445</v>
      </c>
      <c r="BV70" s="148">
        <f t="shared" si="34"/>
        <v>0.81309151134335378</v>
      </c>
      <c r="BW70" s="148">
        <f t="shared" si="35"/>
        <v>0.78940923431393573</v>
      </c>
      <c r="BX70" s="148">
        <f t="shared" si="36"/>
        <v>0.76641673234362695</v>
      </c>
      <c r="BY70" s="148">
        <f t="shared" si="37"/>
        <v>0.74409391489672516</v>
      </c>
      <c r="BZ70" s="148">
        <f t="shared" si="38"/>
        <v>0.72242127659876232</v>
      </c>
      <c r="CA70" s="148">
        <f t="shared" si="39"/>
        <v>0.70137988019297326</v>
      </c>
      <c r="CB70" s="148">
        <f t="shared" si="40"/>
        <v>0.68095133999317792</v>
      </c>
      <c r="CC70" s="148">
        <f t="shared" si="41"/>
        <v>0.66111780581861923</v>
      </c>
      <c r="CD70" s="148">
        <f t="shared" si="42"/>
        <v>0.64186194739671765</v>
      </c>
      <c r="CE70" s="148">
        <f t="shared" si="43"/>
        <v>0.62316693922011435</v>
      </c>
      <c r="CF70" s="148">
        <f t="shared" si="44"/>
        <v>0.60501644584477121</v>
      </c>
      <c r="CG70" s="148">
        <f t="shared" si="45"/>
        <v>0.5873946076162827</v>
      </c>
      <c r="CH70" s="148">
        <f t="shared" si="46"/>
        <v>0.57028602681192497</v>
      </c>
      <c r="CI70" s="148">
        <f t="shared" si="47"/>
        <v>0.55367575418633497</v>
      </c>
      <c r="CJ70" s="148">
        <f t="shared" si="48"/>
        <v>0.5375492759090631</v>
      </c>
      <c r="CK70" s="148">
        <f t="shared" si="49"/>
        <v>0.52189250088258554</v>
      </c>
      <c r="CL70" s="148">
        <f t="shared" si="50"/>
        <v>0.50669174842969467</v>
      </c>
      <c r="CM70" s="148">
        <f t="shared" si="51"/>
        <v>0.49193373633950943</v>
      </c>
      <c r="CN70" s="148">
        <f t="shared" si="52"/>
        <v>0.47760556926165965</v>
      </c>
      <c r="CO70" s="148">
        <f t="shared" si="53"/>
        <v>0.46369472743850448</v>
      </c>
      <c r="CP70" s="148">
        <f t="shared" si="54"/>
        <v>0.45018905576553836</v>
      </c>
      <c r="CQ70" s="148">
        <f t="shared" si="55"/>
        <v>0.4370767531704256</v>
      </c>
      <c r="CR70" s="148">
        <f t="shared" si="56"/>
        <v>0.42434636230138412</v>
      </c>
      <c r="CS70" s="148">
        <f t="shared" si="57"/>
        <v>0.41198675951590691</v>
      </c>
      <c r="CT70" s="58">
        <f t="shared" si="58"/>
        <v>0</v>
      </c>
      <c r="CU70" s="58" t="e">
        <f t="shared" si="59"/>
        <v>#DIV/0!</v>
      </c>
      <c r="CV70" s="58" t="e">
        <f t="shared" si="60"/>
        <v>#DIV/0!</v>
      </c>
      <c r="CW70" s="58" t="e">
        <f t="shared" si="61"/>
        <v>#DIV/0!</v>
      </c>
      <c r="CX70" s="58" t="e">
        <f t="shared" si="62"/>
        <v>#DIV/0!</v>
      </c>
      <c r="CY70" s="58" t="e">
        <f t="shared" si="63"/>
        <v>#DIV/0!</v>
      </c>
      <c r="CZ70" s="58" t="e">
        <f t="shared" si="64"/>
        <v>#DIV/0!</v>
      </c>
      <c r="DA70" s="58" t="e">
        <f t="shared" si="65"/>
        <v>#DIV/0!</v>
      </c>
      <c r="DB70" s="58" t="e">
        <f t="shared" si="66"/>
        <v>#DIV/0!</v>
      </c>
      <c r="DC70" s="58" t="e">
        <f t="shared" si="67"/>
        <v>#DIV/0!</v>
      </c>
      <c r="DD70" s="58" t="e">
        <f t="shared" si="68"/>
        <v>#DIV/0!</v>
      </c>
      <c r="DE70" s="58" t="e">
        <f t="shared" si="69"/>
        <v>#DIV/0!</v>
      </c>
      <c r="DF70" s="58" t="e">
        <f t="shared" si="70"/>
        <v>#DIV/0!</v>
      </c>
      <c r="DG70" s="58" t="e">
        <f t="shared" si="71"/>
        <v>#DIV/0!</v>
      </c>
      <c r="DH70" s="58" t="e">
        <f t="shared" si="72"/>
        <v>#DIV/0!</v>
      </c>
      <c r="DI70" s="58" t="e">
        <f t="shared" si="73"/>
        <v>#DIV/0!</v>
      </c>
      <c r="DJ70" s="58" t="e">
        <f t="shared" si="74"/>
        <v>#DIV/0!</v>
      </c>
      <c r="DK70" s="58" t="e">
        <f t="shared" si="75"/>
        <v>#DIV/0!</v>
      </c>
      <c r="DL70" s="58" t="e">
        <f t="shared" si="76"/>
        <v>#DIV/0!</v>
      </c>
      <c r="DM70" s="58" t="e">
        <f t="shared" si="77"/>
        <v>#DIV/0!</v>
      </c>
      <c r="DN70" s="58" t="e">
        <f t="shared" si="78"/>
        <v>#DIV/0!</v>
      </c>
      <c r="DO70" s="58" t="e">
        <f t="shared" si="79"/>
        <v>#DIV/0!</v>
      </c>
      <c r="DP70" s="58" t="e">
        <f t="shared" si="80"/>
        <v>#DIV/0!</v>
      </c>
      <c r="DQ70" s="58" t="e">
        <f t="shared" si="81"/>
        <v>#DIV/0!</v>
      </c>
      <c r="DR70" s="58" t="e">
        <f t="shared" si="82"/>
        <v>#DIV/0!</v>
      </c>
      <c r="DS70" s="58" t="e">
        <f t="shared" si="83"/>
        <v>#DIV/0!</v>
      </c>
      <c r="DT70" s="58" t="e">
        <f t="shared" si="84"/>
        <v>#DIV/0!</v>
      </c>
      <c r="DU70" s="58" t="e">
        <f t="shared" si="85"/>
        <v>#DIV/0!</v>
      </c>
      <c r="DV70" s="58" t="e">
        <f t="shared" si="86"/>
        <v>#DIV/0!</v>
      </c>
      <c r="DW70" s="58" t="e">
        <f t="shared" si="87"/>
        <v>#DIV/0!</v>
      </c>
      <c r="DX70" s="58" t="e">
        <f t="shared" si="88"/>
        <v>#DIV/0!</v>
      </c>
      <c r="DY70" s="58">
        <f t="shared" si="89"/>
        <v>0</v>
      </c>
      <c r="DZ70" s="58" t="e">
        <f t="shared" ref="DZ70:DZ100" si="120">DY70+CU70</f>
        <v>#DIV/0!</v>
      </c>
      <c r="EA70" s="58" t="e">
        <f t="shared" ref="EA70:EA100" si="121">DZ70+CV70</f>
        <v>#DIV/0!</v>
      </c>
      <c r="EB70" s="58" t="e">
        <f t="shared" si="90"/>
        <v>#DIV/0!</v>
      </c>
      <c r="EC70" s="58" t="e">
        <f t="shared" si="91"/>
        <v>#DIV/0!</v>
      </c>
      <c r="ED70" s="58" t="e">
        <f t="shared" si="92"/>
        <v>#DIV/0!</v>
      </c>
      <c r="EE70" s="58" t="e">
        <f t="shared" si="93"/>
        <v>#DIV/0!</v>
      </c>
      <c r="EF70" s="58" t="e">
        <f t="shared" si="94"/>
        <v>#DIV/0!</v>
      </c>
      <c r="EG70" s="58" t="e">
        <f t="shared" si="95"/>
        <v>#DIV/0!</v>
      </c>
      <c r="EH70" s="58" t="e">
        <f t="shared" si="96"/>
        <v>#DIV/0!</v>
      </c>
      <c r="EI70" s="58" t="e">
        <f t="shared" si="97"/>
        <v>#DIV/0!</v>
      </c>
      <c r="EJ70" s="58" t="e">
        <f t="shared" si="98"/>
        <v>#DIV/0!</v>
      </c>
      <c r="EK70" s="58" t="e">
        <f t="shared" si="99"/>
        <v>#DIV/0!</v>
      </c>
      <c r="EL70" s="58" t="e">
        <f t="shared" si="100"/>
        <v>#DIV/0!</v>
      </c>
      <c r="EM70" s="58" t="e">
        <f t="shared" si="101"/>
        <v>#DIV/0!</v>
      </c>
      <c r="EN70" s="58" t="e">
        <f t="shared" si="102"/>
        <v>#DIV/0!</v>
      </c>
      <c r="EO70" s="58" t="e">
        <f t="shared" si="103"/>
        <v>#DIV/0!</v>
      </c>
      <c r="EP70" s="58" t="e">
        <f t="shared" si="104"/>
        <v>#DIV/0!</v>
      </c>
      <c r="EQ70" s="58" t="e">
        <f t="shared" si="105"/>
        <v>#DIV/0!</v>
      </c>
      <c r="ER70" s="58" t="e">
        <f t="shared" si="106"/>
        <v>#DIV/0!</v>
      </c>
      <c r="ES70" s="58" t="e">
        <f t="shared" si="107"/>
        <v>#DIV/0!</v>
      </c>
      <c r="ET70" s="58" t="e">
        <f t="shared" si="108"/>
        <v>#DIV/0!</v>
      </c>
      <c r="EU70" s="58" t="e">
        <f t="shared" si="109"/>
        <v>#DIV/0!</v>
      </c>
      <c r="EV70" s="58" t="e">
        <f t="shared" si="110"/>
        <v>#DIV/0!</v>
      </c>
      <c r="EW70" s="58" t="e">
        <f t="shared" si="111"/>
        <v>#DIV/0!</v>
      </c>
      <c r="EX70" s="58" t="e">
        <f t="shared" si="112"/>
        <v>#DIV/0!</v>
      </c>
      <c r="EY70" s="58" t="e">
        <f t="shared" si="113"/>
        <v>#DIV/0!</v>
      </c>
      <c r="EZ70" s="58" t="e">
        <f t="shared" si="114"/>
        <v>#DIV/0!</v>
      </c>
      <c r="FA70" s="58" t="e">
        <f t="shared" si="115"/>
        <v>#DIV/0!</v>
      </c>
      <c r="FB70" s="58" t="e">
        <f t="shared" si="116"/>
        <v>#DIV/0!</v>
      </c>
      <c r="FC70" s="149" t="e">
        <f t="shared" si="117"/>
        <v>#DIV/0!</v>
      </c>
    </row>
    <row r="71" spans="1:159" x14ac:dyDescent="0.25">
      <c r="A71" s="90">
        <v>71</v>
      </c>
      <c r="B71" s="150"/>
      <c r="C71" s="151"/>
      <c r="D71" s="151"/>
      <c r="E71" s="151"/>
      <c r="F71" s="151"/>
      <c r="G71" s="151"/>
      <c r="H71" s="151"/>
      <c r="I71" s="151"/>
      <c r="J71" s="151"/>
      <c r="K71" s="152"/>
      <c r="L71" s="127" t="e">
        <f t="shared" ref="L71:L100" si="122">9.81*C71/1000*R71*0.63</f>
        <v>#DIV/0!</v>
      </c>
      <c r="M71" s="127" t="e">
        <f t="shared" ref="M71:M100" si="123">L71*330*24</f>
        <v>#DIV/0!</v>
      </c>
      <c r="N71" s="127">
        <f t="shared" ref="N71:N100" si="124">G71*E71+H71*75+I71+J71</f>
        <v>0</v>
      </c>
      <c r="O71" s="127" t="e">
        <f t="shared" ref="O71:O100" si="125">M71*K71</f>
        <v>#DIV/0!</v>
      </c>
      <c r="P71" s="66" t="e">
        <f t="shared" ref="P71:P100" si="126">FC71</f>
        <v>#DIV/0!</v>
      </c>
      <c r="Q71" s="40"/>
      <c r="R71" s="105" t="e">
        <f t="shared" ref="R71:R100" si="127">D71-AG71</f>
        <v>#DIV/0!</v>
      </c>
      <c r="S71" s="142">
        <f t="shared" ref="S71:S100" si="128">(F71/1000/2)^2*PI()</f>
        <v>0</v>
      </c>
      <c r="T71" s="142" t="e">
        <f t="shared" ref="T71:T100" si="129">C71/1000/S71</f>
        <v>#DIV/0!</v>
      </c>
      <c r="U71" s="143">
        <v>1.31E-6</v>
      </c>
      <c r="V71" s="143" t="e">
        <f t="shared" ref="V71:V100" si="130">T71*F71/1000/U71</f>
        <v>#DIV/0!</v>
      </c>
      <c r="W71" s="144">
        <v>0.4</v>
      </c>
      <c r="X71" s="143" t="e">
        <f t="shared" ref="X71:X100" si="131">W71/F71</f>
        <v>#DIV/0!</v>
      </c>
      <c r="Y71" s="145">
        <v>2.5000000000000001E-2</v>
      </c>
      <c r="Z71" s="145" t="e">
        <f t="shared" ref="Z71:Z100" si="132">(1/(2*LOG((2.51/(V71*(SQRT(Y71))))+(W71/(3.71*F71)))))^2</f>
        <v>#DIV/0!</v>
      </c>
      <c r="AA71" s="145" t="e">
        <f t="shared" ref="AA71:AA100" si="133">(1/(2*LOG((2.51/(V71*(SQRT(Z71))))+(W71/(3.71*F71)))))^2</f>
        <v>#DIV/0!</v>
      </c>
      <c r="AB71" s="145" t="e">
        <f t="shared" ref="AB71:AB100" si="134">(1/(2*LOG((2.51/(V71*(SQRT(AA71))))+(W71/(3.71*F71)))))^2</f>
        <v>#DIV/0!</v>
      </c>
      <c r="AC71" s="145" t="e">
        <f t="shared" ref="AC71:AC100" si="135">(1/(2*LOG((2.51/(V71*(SQRT(AB71))))+(W71/(3.71*F71)))))^2</f>
        <v>#DIV/0!</v>
      </c>
      <c r="AD71" s="145" t="e">
        <f t="shared" ref="AD71:AD100" si="136">(1/(2*LOG((2.51/(V71*(SQRT(AC71))))+(W71/(3.71*F71)))))^2</f>
        <v>#DIV/0!</v>
      </c>
      <c r="AE71" s="146" t="e">
        <f t="shared" ref="AE71:AE100" si="137">(AD71*T71*T71)/(2*9.81*F71/1000)</f>
        <v>#DIV/0!</v>
      </c>
      <c r="AF71" s="144" t="e">
        <f t="shared" ref="AF71:AF100" si="138">AE71*1000</f>
        <v>#DIV/0!</v>
      </c>
      <c r="AG71" s="144" t="e">
        <f t="shared" ref="AG71:AG100" si="139">AE71*E71</f>
        <v>#DIV/0!</v>
      </c>
      <c r="AI71" s="101">
        <v>0</v>
      </c>
      <c r="AJ71" s="101">
        <v>1</v>
      </c>
      <c r="AK71" s="101">
        <v>2</v>
      </c>
      <c r="AL71" s="101">
        <v>3</v>
      </c>
      <c r="AM71" s="101">
        <v>4</v>
      </c>
      <c r="AN71" s="101">
        <v>5</v>
      </c>
      <c r="AO71" s="101">
        <v>6</v>
      </c>
      <c r="AP71" s="101">
        <v>7</v>
      </c>
      <c r="AQ71" s="101">
        <v>8</v>
      </c>
      <c r="AR71" s="101">
        <v>9</v>
      </c>
      <c r="AS71" s="101">
        <v>10</v>
      </c>
      <c r="AT71" s="101">
        <v>11</v>
      </c>
      <c r="AU71" s="101">
        <v>12</v>
      </c>
      <c r="AV71" s="101">
        <v>13</v>
      </c>
      <c r="AW71" s="101">
        <v>14</v>
      </c>
      <c r="AX71" s="101">
        <v>15</v>
      </c>
      <c r="AY71" s="101">
        <v>16</v>
      </c>
      <c r="AZ71" s="101">
        <v>17</v>
      </c>
      <c r="BA71" s="101">
        <v>18</v>
      </c>
      <c r="BB71" s="101">
        <v>19</v>
      </c>
      <c r="BC71" s="101">
        <v>20</v>
      </c>
      <c r="BD71" s="101">
        <v>21</v>
      </c>
      <c r="BE71" s="101">
        <v>22</v>
      </c>
      <c r="BF71" s="101">
        <v>23</v>
      </c>
      <c r="BG71" s="101">
        <v>24</v>
      </c>
      <c r="BH71" s="101">
        <v>25</v>
      </c>
      <c r="BI71" s="101">
        <v>26</v>
      </c>
      <c r="BJ71" s="101">
        <v>27</v>
      </c>
      <c r="BK71" s="101">
        <v>28</v>
      </c>
      <c r="BL71" s="101">
        <v>29</v>
      </c>
      <c r="BM71" s="101">
        <v>30</v>
      </c>
      <c r="BN71" s="147">
        <v>0.03</v>
      </c>
      <c r="BO71" s="148">
        <f t="shared" si="27"/>
        <v>1</v>
      </c>
      <c r="BP71" s="148">
        <f t="shared" si="28"/>
        <v>0.970873786407767</v>
      </c>
      <c r="BQ71" s="148">
        <f t="shared" si="29"/>
        <v>0.94259590913375435</v>
      </c>
      <c r="BR71" s="148">
        <f t="shared" si="30"/>
        <v>0.91514165935315961</v>
      </c>
      <c r="BS71" s="148">
        <f t="shared" si="31"/>
        <v>0.888487047915689</v>
      </c>
      <c r="BT71" s="148">
        <f t="shared" si="32"/>
        <v>0.86260878438416411</v>
      </c>
      <c r="BU71" s="148">
        <f t="shared" si="33"/>
        <v>0.83748425668365445</v>
      </c>
      <c r="BV71" s="148">
        <f t="shared" si="34"/>
        <v>0.81309151134335378</v>
      </c>
      <c r="BW71" s="148">
        <f t="shared" si="35"/>
        <v>0.78940923431393573</v>
      </c>
      <c r="BX71" s="148">
        <f t="shared" si="36"/>
        <v>0.76641673234362695</v>
      </c>
      <c r="BY71" s="148">
        <f t="shared" si="37"/>
        <v>0.74409391489672516</v>
      </c>
      <c r="BZ71" s="148">
        <f t="shared" si="38"/>
        <v>0.72242127659876232</v>
      </c>
      <c r="CA71" s="148">
        <f t="shared" si="39"/>
        <v>0.70137988019297326</v>
      </c>
      <c r="CB71" s="148">
        <f t="shared" si="40"/>
        <v>0.68095133999317792</v>
      </c>
      <c r="CC71" s="148">
        <f t="shared" si="41"/>
        <v>0.66111780581861923</v>
      </c>
      <c r="CD71" s="148">
        <f t="shared" si="42"/>
        <v>0.64186194739671765</v>
      </c>
      <c r="CE71" s="148">
        <f t="shared" si="43"/>
        <v>0.62316693922011435</v>
      </c>
      <c r="CF71" s="148">
        <f t="shared" si="44"/>
        <v>0.60501644584477121</v>
      </c>
      <c r="CG71" s="148">
        <f t="shared" si="45"/>
        <v>0.5873946076162827</v>
      </c>
      <c r="CH71" s="148">
        <f t="shared" si="46"/>
        <v>0.57028602681192497</v>
      </c>
      <c r="CI71" s="148">
        <f t="shared" si="47"/>
        <v>0.55367575418633497</v>
      </c>
      <c r="CJ71" s="148">
        <f t="shared" si="48"/>
        <v>0.5375492759090631</v>
      </c>
      <c r="CK71" s="148">
        <f t="shared" si="49"/>
        <v>0.52189250088258554</v>
      </c>
      <c r="CL71" s="148">
        <f t="shared" si="50"/>
        <v>0.50669174842969467</v>
      </c>
      <c r="CM71" s="148">
        <f t="shared" si="51"/>
        <v>0.49193373633950943</v>
      </c>
      <c r="CN71" s="148">
        <f t="shared" si="52"/>
        <v>0.47760556926165965</v>
      </c>
      <c r="CO71" s="148">
        <f t="shared" si="53"/>
        <v>0.46369472743850448</v>
      </c>
      <c r="CP71" s="148">
        <f t="shared" si="54"/>
        <v>0.45018905576553836</v>
      </c>
      <c r="CQ71" s="148">
        <f t="shared" si="55"/>
        <v>0.4370767531704256</v>
      </c>
      <c r="CR71" s="148">
        <f t="shared" si="56"/>
        <v>0.42434636230138412</v>
      </c>
      <c r="CS71" s="148">
        <f t="shared" si="57"/>
        <v>0.41198675951590691</v>
      </c>
      <c r="CT71" s="58">
        <f t="shared" si="58"/>
        <v>0</v>
      </c>
      <c r="CU71" s="58" t="e">
        <f t="shared" si="59"/>
        <v>#DIV/0!</v>
      </c>
      <c r="CV71" s="58" t="e">
        <f t="shared" si="60"/>
        <v>#DIV/0!</v>
      </c>
      <c r="CW71" s="58" t="e">
        <f t="shared" si="61"/>
        <v>#DIV/0!</v>
      </c>
      <c r="CX71" s="58" t="e">
        <f t="shared" si="62"/>
        <v>#DIV/0!</v>
      </c>
      <c r="CY71" s="58" t="e">
        <f t="shared" si="63"/>
        <v>#DIV/0!</v>
      </c>
      <c r="CZ71" s="58" t="e">
        <f t="shared" si="64"/>
        <v>#DIV/0!</v>
      </c>
      <c r="DA71" s="58" t="e">
        <f t="shared" si="65"/>
        <v>#DIV/0!</v>
      </c>
      <c r="DB71" s="58" t="e">
        <f t="shared" si="66"/>
        <v>#DIV/0!</v>
      </c>
      <c r="DC71" s="58" t="e">
        <f t="shared" si="67"/>
        <v>#DIV/0!</v>
      </c>
      <c r="DD71" s="58" t="e">
        <f t="shared" si="68"/>
        <v>#DIV/0!</v>
      </c>
      <c r="DE71" s="58" t="e">
        <f t="shared" si="69"/>
        <v>#DIV/0!</v>
      </c>
      <c r="DF71" s="58" t="e">
        <f t="shared" si="70"/>
        <v>#DIV/0!</v>
      </c>
      <c r="DG71" s="58" t="e">
        <f t="shared" si="71"/>
        <v>#DIV/0!</v>
      </c>
      <c r="DH71" s="58" t="e">
        <f t="shared" si="72"/>
        <v>#DIV/0!</v>
      </c>
      <c r="DI71" s="58" t="e">
        <f t="shared" si="73"/>
        <v>#DIV/0!</v>
      </c>
      <c r="DJ71" s="58" t="e">
        <f t="shared" si="74"/>
        <v>#DIV/0!</v>
      </c>
      <c r="DK71" s="58" t="e">
        <f t="shared" si="75"/>
        <v>#DIV/0!</v>
      </c>
      <c r="DL71" s="58" t="e">
        <f t="shared" si="76"/>
        <v>#DIV/0!</v>
      </c>
      <c r="DM71" s="58" t="e">
        <f t="shared" si="77"/>
        <v>#DIV/0!</v>
      </c>
      <c r="DN71" s="58" t="e">
        <f t="shared" si="78"/>
        <v>#DIV/0!</v>
      </c>
      <c r="DO71" s="58" t="e">
        <f t="shared" si="79"/>
        <v>#DIV/0!</v>
      </c>
      <c r="DP71" s="58" t="e">
        <f t="shared" si="80"/>
        <v>#DIV/0!</v>
      </c>
      <c r="DQ71" s="58" t="e">
        <f t="shared" si="81"/>
        <v>#DIV/0!</v>
      </c>
      <c r="DR71" s="58" t="e">
        <f t="shared" si="82"/>
        <v>#DIV/0!</v>
      </c>
      <c r="DS71" s="58" t="e">
        <f t="shared" si="83"/>
        <v>#DIV/0!</v>
      </c>
      <c r="DT71" s="58" t="e">
        <f t="shared" si="84"/>
        <v>#DIV/0!</v>
      </c>
      <c r="DU71" s="58" t="e">
        <f t="shared" si="85"/>
        <v>#DIV/0!</v>
      </c>
      <c r="DV71" s="58" t="e">
        <f t="shared" si="86"/>
        <v>#DIV/0!</v>
      </c>
      <c r="DW71" s="58" t="e">
        <f t="shared" si="87"/>
        <v>#DIV/0!</v>
      </c>
      <c r="DX71" s="58" t="e">
        <f t="shared" si="88"/>
        <v>#DIV/0!</v>
      </c>
      <c r="DY71" s="58">
        <f t="shared" si="89"/>
        <v>0</v>
      </c>
      <c r="DZ71" s="58" t="e">
        <f t="shared" si="120"/>
        <v>#DIV/0!</v>
      </c>
      <c r="EA71" s="58" t="e">
        <f t="shared" si="121"/>
        <v>#DIV/0!</v>
      </c>
      <c r="EB71" s="58" t="e">
        <f t="shared" si="90"/>
        <v>#DIV/0!</v>
      </c>
      <c r="EC71" s="58" t="e">
        <f t="shared" si="91"/>
        <v>#DIV/0!</v>
      </c>
      <c r="ED71" s="58" t="e">
        <f t="shared" si="92"/>
        <v>#DIV/0!</v>
      </c>
      <c r="EE71" s="58" t="e">
        <f t="shared" si="93"/>
        <v>#DIV/0!</v>
      </c>
      <c r="EF71" s="58" t="e">
        <f t="shared" si="94"/>
        <v>#DIV/0!</v>
      </c>
      <c r="EG71" s="58" t="e">
        <f t="shared" si="95"/>
        <v>#DIV/0!</v>
      </c>
      <c r="EH71" s="58" t="e">
        <f t="shared" si="96"/>
        <v>#DIV/0!</v>
      </c>
      <c r="EI71" s="58" t="e">
        <f t="shared" si="97"/>
        <v>#DIV/0!</v>
      </c>
      <c r="EJ71" s="58" t="e">
        <f t="shared" si="98"/>
        <v>#DIV/0!</v>
      </c>
      <c r="EK71" s="58" t="e">
        <f t="shared" si="99"/>
        <v>#DIV/0!</v>
      </c>
      <c r="EL71" s="58" t="e">
        <f t="shared" si="100"/>
        <v>#DIV/0!</v>
      </c>
      <c r="EM71" s="58" t="e">
        <f t="shared" si="101"/>
        <v>#DIV/0!</v>
      </c>
      <c r="EN71" s="58" t="e">
        <f t="shared" si="102"/>
        <v>#DIV/0!</v>
      </c>
      <c r="EO71" s="58" t="e">
        <f t="shared" si="103"/>
        <v>#DIV/0!</v>
      </c>
      <c r="EP71" s="58" t="e">
        <f t="shared" si="104"/>
        <v>#DIV/0!</v>
      </c>
      <c r="EQ71" s="58" t="e">
        <f t="shared" si="105"/>
        <v>#DIV/0!</v>
      </c>
      <c r="ER71" s="58" t="e">
        <f t="shared" si="106"/>
        <v>#DIV/0!</v>
      </c>
      <c r="ES71" s="58" t="e">
        <f t="shared" si="107"/>
        <v>#DIV/0!</v>
      </c>
      <c r="ET71" s="58" t="e">
        <f t="shared" si="108"/>
        <v>#DIV/0!</v>
      </c>
      <c r="EU71" s="58" t="e">
        <f t="shared" si="109"/>
        <v>#DIV/0!</v>
      </c>
      <c r="EV71" s="58" t="e">
        <f t="shared" si="110"/>
        <v>#DIV/0!</v>
      </c>
      <c r="EW71" s="58" t="e">
        <f t="shared" si="111"/>
        <v>#DIV/0!</v>
      </c>
      <c r="EX71" s="58" t="e">
        <f t="shared" si="112"/>
        <v>#DIV/0!</v>
      </c>
      <c r="EY71" s="58" t="e">
        <f t="shared" si="113"/>
        <v>#DIV/0!</v>
      </c>
      <c r="EZ71" s="58" t="e">
        <f t="shared" si="114"/>
        <v>#DIV/0!</v>
      </c>
      <c r="FA71" s="58" t="e">
        <f t="shared" si="115"/>
        <v>#DIV/0!</v>
      </c>
      <c r="FB71" s="58" t="e">
        <f t="shared" si="116"/>
        <v>#DIV/0!</v>
      </c>
      <c r="FC71" s="149" t="e">
        <f t="shared" si="117"/>
        <v>#DIV/0!</v>
      </c>
    </row>
    <row r="72" spans="1:159" x14ac:dyDescent="0.25">
      <c r="A72" s="90">
        <v>72</v>
      </c>
      <c r="B72" s="150"/>
      <c r="C72" s="151"/>
      <c r="D72" s="151"/>
      <c r="E72" s="151"/>
      <c r="F72" s="151"/>
      <c r="G72" s="151"/>
      <c r="H72" s="151"/>
      <c r="I72" s="151"/>
      <c r="J72" s="151"/>
      <c r="K72" s="152"/>
      <c r="L72" s="127" t="e">
        <f t="shared" si="122"/>
        <v>#DIV/0!</v>
      </c>
      <c r="M72" s="127" t="e">
        <f t="shared" si="123"/>
        <v>#DIV/0!</v>
      </c>
      <c r="N72" s="127">
        <f t="shared" si="124"/>
        <v>0</v>
      </c>
      <c r="O72" s="127" t="e">
        <f t="shared" si="125"/>
        <v>#DIV/0!</v>
      </c>
      <c r="P72" s="66" t="e">
        <f t="shared" si="126"/>
        <v>#DIV/0!</v>
      </c>
      <c r="Q72" s="40"/>
      <c r="R72" s="105" t="e">
        <f t="shared" si="127"/>
        <v>#DIV/0!</v>
      </c>
      <c r="S72" s="142">
        <f t="shared" si="128"/>
        <v>0</v>
      </c>
      <c r="T72" s="142" t="e">
        <f t="shared" si="129"/>
        <v>#DIV/0!</v>
      </c>
      <c r="U72" s="143">
        <v>1.31E-6</v>
      </c>
      <c r="V72" s="143" t="e">
        <f t="shared" si="130"/>
        <v>#DIV/0!</v>
      </c>
      <c r="W72" s="144">
        <v>0.4</v>
      </c>
      <c r="X72" s="143" t="e">
        <f t="shared" si="131"/>
        <v>#DIV/0!</v>
      </c>
      <c r="Y72" s="145">
        <v>2.5000000000000001E-2</v>
      </c>
      <c r="Z72" s="145" t="e">
        <f t="shared" si="132"/>
        <v>#DIV/0!</v>
      </c>
      <c r="AA72" s="145" t="e">
        <f t="shared" si="133"/>
        <v>#DIV/0!</v>
      </c>
      <c r="AB72" s="145" t="e">
        <f t="shared" si="134"/>
        <v>#DIV/0!</v>
      </c>
      <c r="AC72" s="145" t="e">
        <f t="shared" si="135"/>
        <v>#DIV/0!</v>
      </c>
      <c r="AD72" s="145" t="e">
        <f t="shared" si="136"/>
        <v>#DIV/0!</v>
      </c>
      <c r="AE72" s="146" t="e">
        <f t="shared" si="137"/>
        <v>#DIV/0!</v>
      </c>
      <c r="AF72" s="144" t="e">
        <f t="shared" si="138"/>
        <v>#DIV/0!</v>
      </c>
      <c r="AG72" s="144" t="e">
        <f t="shared" si="139"/>
        <v>#DIV/0!</v>
      </c>
      <c r="AI72" s="101">
        <v>0</v>
      </c>
      <c r="AJ72" s="101">
        <v>1</v>
      </c>
      <c r="AK72" s="101">
        <v>2</v>
      </c>
      <c r="AL72" s="101">
        <v>3</v>
      </c>
      <c r="AM72" s="101">
        <v>4</v>
      </c>
      <c r="AN72" s="101">
        <v>5</v>
      </c>
      <c r="AO72" s="101">
        <v>6</v>
      </c>
      <c r="AP72" s="101">
        <v>7</v>
      </c>
      <c r="AQ72" s="101">
        <v>8</v>
      </c>
      <c r="AR72" s="101">
        <v>9</v>
      </c>
      <c r="AS72" s="101">
        <v>10</v>
      </c>
      <c r="AT72" s="101">
        <v>11</v>
      </c>
      <c r="AU72" s="101">
        <v>12</v>
      </c>
      <c r="AV72" s="101">
        <v>13</v>
      </c>
      <c r="AW72" s="101">
        <v>14</v>
      </c>
      <c r="AX72" s="101">
        <v>15</v>
      </c>
      <c r="AY72" s="101">
        <v>16</v>
      </c>
      <c r="AZ72" s="101">
        <v>17</v>
      </c>
      <c r="BA72" s="101">
        <v>18</v>
      </c>
      <c r="BB72" s="101">
        <v>19</v>
      </c>
      <c r="BC72" s="101">
        <v>20</v>
      </c>
      <c r="BD72" s="101">
        <v>21</v>
      </c>
      <c r="BE72" s="101">
        <v>22</v>
      </c>
      <c r="BF72" s="101">
        <v>23</v>
      </c>
      <c r="BG72" s="101">
        <v>24</v>
      </c>
      <c r="BH72" s="101">
        <v>25</v>
      </c>
      <c r="BI72" s="101">
        <v>26</v>
      </c>
      <c r="BJ72" s="101">
        <v>27</v>
      </c>
      <c r="BK72" s="101">
        <v>28</v>
      </c>
      <c r="BL72" s="101">
        <v>29</v>
      </c>
      <c r="BM72" s="101">
        <v>30</v>
      </c>
      <c r="BN72" s="147">
        <v>0.03</v>
      </c>
      <c r="BO72" s="148">
        <f t="shared" ref="BO72:BO100" si="140">1/(1+$BN$6)^AI72</f>
        <v>1</v>
      </c>
      <c r="BP72" s="148">
        <f t="shared" ref="BP72:BP100" si="141">1/(1+$BN$6)^AJ72</f>
        <v>0.970873786407767</v>
      </c>
      <c r="BQ72" s="148">
        <f t="shared" ref="BQ72:BQ100" si="142">1/(1+$BN$6)^AK72</f>
        <v>0.94259590913375435</v>
      </c>
      <c r="BR72" s="148">
        <f t="shared" ref="BR72:BR100" si="143">1/(1+$BN$6)^AL72</f>
        <v>0.91514165935315961</v>
      </c>
      <c r="BS72" s="148">
        <f t="shared" ref="BS72:BS100" si="144">1/(1+$BN$6)^AM72</f>
        <v>0.888487047915689</v>
      </c>
      <c r="BT72" s="148">
        <f t="shared" ref="BT72:BT100" si="145">1/(1+$BN$6)^AN72</f>
        <v>0.86260878438416411</v>
      </c>
      <c r="BU72" s="148">
        <f t="shared" ref="BU72:BU100" si="146">1/(1+$BN$6)^AO72</f>
        <v>0.83748425668365445</v>
      </c>
      <c r="BV72" s="148">
        <f t="shared" ref="BV72:BV100" si="147">1/(1+$BN$6)^AP72</f>
        <v>0.81309151134335378</v>
      </c>
      <c r="BW72" s="148">
        <f t="shared" ref="BW72:BW100" si="148">1/(1+$BN$6)^AQ72</f>
        <v>0.78940923431393573</v>
      </c>
      <c r="BX72" s="148">
        <f t="shared" ref="BX72:BX100" si="149">1/(1+$BN$6)^AR72</f>
        <v>0.76641673234362695</v>
      </c>
      <c r="BY72" s="148">
        <f t="shared" ref="BY72:BY100" si="150">1/(1+$BN$6)^AS72</f>
        <v>0.74409391489672516</v>
      </c>
      <c r="BZ72" s="148">
        <f t="shared" ref="BZ72:BZ100" si="151">1/(1+$BN$6)^AT72</f>
        <v>0.72242127659876232</v>
      </c>
      <c r="CA72" s="148">
        <f t="shared" ref="CA72:CA100" si="152">1/(1+$BN$6)^AU72</f>
        <v>0.70137988019297326</v>
      </c>
      <c r="CB72" s="148">
        <f t="shared" ref="CB72:CB100" si="153">1/(1+$BN$6)^AV72</f>
        <v>0.68095133999317792</v>
      </c>
      <c r="CC72" s="148">
        <f t="shared" ref="CC72:CC100" si="154">1/(1+$BN$6)^AW72</f>
        <v>0.66111780581861923</v>
      </c>
      <c r="CD72" s="148">
        <f t="shared" ref="CD72:CD100" si="155">1/(1+$BN$6)^AX72</f>
        <v>0.64186194739671765</v>
      </c>
      <c r="CE72" s="148">
        <f t="shared" ref="CE72:CE100" si="156">1/(1+$BN$6)^AY72</f>
        <v>0.62316693922011435</v>
      </c>
      <c r="CF72" s="148">
        <f t="shared" ref="CF72:CF100" si="157">1/(1+$BN$6)^AZ72</f>
        <v>0.60501644584477121</v>
      </c>
      <c r="CG72" s="148">
        <f t="shared" ref="CG72:CG100" si="158">1/(1+$BN$6)^BA72</f>
        <v>0.5873946076162827</v>
      </c>
      <c r="CH72" s="148">
        <f t="shared" ref="CH72:CH100" si="159">1/(1+$BN$6)^BB72</f>
        <v>0.57028602681192497</v>
      </c>
      <c r="CI72" s="148">
        <f t="shared" ref="CI72:CI100" si="160">1/(1+$BN$6)^BC72</f>
        <v>0.55367575418633497</v>
      </c>
      <c r="CJ72" s="148">
        <f t="shared" ref="CJ72:CJ100" si="161">1/(1+$BN$6)^BD72</f>
        <v>0.5375492759090631</v>
      </c>
      <c r="CK72" s="148">
        <f t="shared" ref="CK72:CK100" si="162">1/(1+$BN$6)^BE72</f>
        <v>0.52189250088258554</v>
      </c>
      <c r="CL72" s="148">
        <f t="shared" ref="CL72:CL100" si="163">1/(1+$BN$6)^BF72</f>
        <v>0.50669174842969467</v>
      </c>
      <c r="CM72" s="148">
        <f t="shared" ref="CM72:CM100" si="164">1/(1+$BN$6)^BG72</f>
        <v>0.49193373633950943</v>
      </c>
      <c r="CN72" s="148">
        <f t="shared" ref="CN72:CN100" si="165">1/(1+$BN$6)^BH72</f>
        <v>0.47760556926165965</v>
      </c>
      <c r="CO72" s="148">
        <f t="shared" ref="CO72:CO100" si="166">1/(1+$BN$6)^BI72</f>
        <v>0.46369472743850448</v>
      </c>
      <c r="CP72" s="148">
        <f t="shared" ref="CP72:CP100" si="167">1/(1+$BN$6)^BJ72</f>
        <v>0.45018905576553836</v>
      </c>
      <c r="CQ72" s="148">
        <f t="shared" ref="CQ72:CQ100" si="168">1/(1+$BN$6)^BK72</f>
        <v>0.4370767531704256</v>
      </c>
      <c r="CR72" s="148">
        <f t="shared" ref="CR72:CR100" si="169">1/(1+$BN$6)^BL72</f>
        <v>0.42434636230138412</v>
      </c>
      <c r="CS72" s="148">
        <f t="shared" ref="CS72:CS100" si="170">1/(1+$BN$6)^BM72</f>
        <v>0.41198675951590691</v>
      </c>
      <c r="CT72" s="58">
        <f t="shared" ref="CT72:CT100" si="171">(-($N72))*BO72</f>
        <v>0</v>
      </c>
      <c r="CU72" s="58" t="e">
        <f t="shared" ref="CU72:CU100" si="172">$O72*BP72</f>
        <v>#DIV/0!</v>
      </c>
      <c r="CV72" s="58" t="e">
        <f t="shared" ref="CV72:CV100" si="173">$O72*BQ72</f>
        <v>#DIV/0!</v>
      </c>
      <c r="CW72" s="58" t="e">
        <f t="shared" ref="CW72:CW100" si="174">$O72*BR72</f>
        <v>#DIV/0!</v>
      </c>
      <c r="CX72" s="58" t="e">
        <f t="shared" ref="CX72:CX100" si="175">$O72*BS72</f>
        <v>#DIV/0!</v>
      </c>
      <c r="CY72" s="58" t="e">
        <f t="shared" ref="CY72:CY100" si="176">$O72*BT72</f>
        <v>#DIV/0!</v>
      </c>
      <c r="CZ72" s="58" t="e">
        <f t="shared" ref="CZ72:CZ100" si="177">$O72*BU72</f>
        <v>#DIV/0!</v>
      </c>
      <c r="DA72" s="58" t="e">
        <f t="shared" ref="DA72:DA100" si="178">$O72*BV72</f>
        <v>#DIV/0!</v>
      </c>
      <c r="DB72" s="58" t="e">
        <f t="shared" ref="DB72:DB100" si="179">$O72*BW72</f>
        <v>#DIV/0!</v>
      </c>
      <c r="DC72" s="58" t="e">
        <f t="shared" ref="DC72:DC100" si="180">$O72*BX72</f>
        <v>#DIV/0!</v>
      </c>
      <c r="DD72" s="58" t="e">
        <f t="shared" ref="DD72:DD100" si="181">$O72*BY72</f>
        <v>#DIV/0!</v>
      </c>
      <c r="DE72" s="58" t="e">
        <f t="shared" ref="DE72:DE100" si="182">$O72*BZ72</f>
        <v>#DIV/0!</v>
      </c>
      <c r="DF72" s="58" t="e">
        <f t="shared" ref="DF72:DF100" si="183">$O72*CA72</f>
        <v>#DIV/0!</v>
      </c>
      <c r="DG72" s="58" t="e">
        <f t="shared" ref="DG72:DG100" si="184">$O72*CB72</f>
        <v>#DIV/0!</v>
      </c>
      <c r="DH72" s="58" t="e">
        <f t="shared" ref="DH72:DH100" si="185">$O72*CC72</f>
        <v>#DIV/0!</v>
      </c>
      <c r="DI72" s="58" t="e">
        <f t="shared" ref="DI72:DI100" si="186">$O72*CD72</f>
        <v>#DIV/0!</v>
      </c>
      <c r="DJ72" s="58" t="e">
        <f t="shared" ref="DJ72:DJ100" si="187">$O72*CE72</f>
        <v>#DIV/0!</v>
      </c>
      <c r="DK72" s="58" t="e">
        <f t="shared" ref="DK72:DK100" si="188">$O72*CF72</f>
        <v>#DIV/0!</v>
      </c>
      <c r="DL72" s="58" t="e">
        <f t="shared" ref="DL72:DL100" si="189">$O72*CG72</f>
        <v>#DIV/0!</v>
      </c>
      <c r="DM72" s="58" t="e">
        <f t="shared" ref="DM72:DM100" si="190">$O72*CH72</f>
        <v>#DIV/0!</v>
      </c>
      <c r="DN72" s="58" t="e">
        <f t="shared" ref="DN72:DN100" si="191">$O72*CI72</f>
        <v>#DIV/0!</v>
      </c>
      <c r="DO72" s="58" t="e">
        <f t="shared" ref="DO72:DO100" si="192">$O72*CJ72</f>
        <v>#DIV/0!</v>
      </c>
      <c r="DP72" s="58" t="e">
        <f t="shared" ref="DP72:DP100" si="193">$O72*CK72</f>
        <v>#DIV/0!</v>
      </c>
      <c r="DQ72" s="58" t="e">
        <f t="shared" ref="DQ72:DQ100" si="194">$O72*CL72</f>
        <v>#DIV/0!</v>
      </c>
      <c r="DR72" s="58" t="e">
        <f t="shared" ref="DR72:DR100" si="195">$O72*CM72</f>
        <v>#DIV/0!</v>
      </c>
      <c r="DS72" s="58" t="e">
        <f t="shared" ref="DS72:DS100" si="196">$O72*CN72</f>
        <v>#DIV/0!</v>
      </c>
      <c r="DT72" s="58" t="e">
        <f t="shared" ref="DT72:DT100" si="197">$O72*CO72</f>
        <v>#DIV/0!</v>
      </c>
      <c r="DU72" s="58" t="e">
        <f t="shared" ref="DU72:DU100" si="198">$O72*CP72</f>
        <v>#DIV/0!</v>
      </c>
      <c r="DV72" s="58" t="e">
        <f t="shared" ref="DV72:DV100" si="199">$O72*CQ72</f>
        <v>#DIV/0!</v>
      </c>
      <c r="DW72" s="58" t="e">
        <f t="shared" ref="DW72:DW100" si="200">$O72*CR72</f>
        <v>#DIV/0!</v>
      </c>
      <c r="DX72" s="58" t="e">
        <f t="shared" ref="DX72:DX100" si="201">$O72*CS72</f>
        <v>#DIV/0!</v>
      </c>
      <c r="DY72" s="58">
        <f t="shared" ref="DY72:DY100" si="202">CT72</f>
        <v>0</v>
      </c>
      <c r="DZ72" s="58" t="e">
        <f t="shared" si="120"/>
        <v>#DIV/0!</v>
      </c>
      <c r="EA72" s="58" t="e">
        <f t="shared" si="121"/>
        <v>#DIV/0!</v>
      </c>
      <c r="EB72" s="58" t="e">
        <f t="shared" ref="EB72:EB100" si="203">EA72+CW72</f>
        <v>#DIV/0!</v>
      </c>
      <c r="EC72" s="58" t="e">
        <f t="shared" ref="EC72:EC100" si="204">EB72+CX72</f>
        <v>#DIV/0!</v>
      </c>
      <c r="ED72" s="58" t="e">
        <f t="shared" ref="ED72:ED100" si="205">EC72+CY72</f>
        <v>#DIV/0!</v>
      </c>
      <c r="EE72" s="58" t="e">
        <f t="shared" ref="EE72:EE100" si="206">ED72+CZ72</f>
        <v>#DIV/0!</v>
      </c>
      <c r="EF72" s="58" t="e">
        <f t="shared" ref="EF72:EF100" si="207">EE72+DA72</f>
        <v>#DIV/0!</v>
      </c>
      <c r="EG72" s="58" t="e">
        <f t="shared" ref="EG72:EG100" si="208">EF72+DB72</f>
        <v>#DIV/0!</v>
      </c>
      <c r="EH72" s="58" t="e">
        <f t="shared" ref="EH72:EH100" si="209">EG72+DC72</f>
        <v>#DIV/0!</v>
      </c>
      <c r="EI72" s="58" t="e">
        <f t="shared" ref="EI72:EI100" si="210">EH72+DD72</f>
        <v>#DIV/0!</v>
      </c>
      <c r="EJ72" s="58" t="e">
        <f t="shared" ref="EJ72:EJ100" si="211">EI72+DE72</f>
        <v>#DIV/0!</v>
      </c>
      <c r="EK72" s="58" t="e">
        <f t="shared" ref="EK72:EK100" si="212">EJ72+DF72</f>
        <v>#DIV/0!</v>
      </c>
      <c r="EL72" s="58" t="e">
        <f t="shared" ref="EL72:EL100" si="213">EK72+DG72</f>
        <v>#DIV/0!</v>
      </c>
      <c r="EM72" s="58" t="e">
        <f t="shared" ref="EM72:EM100" si="214">EL72+DH72</f>
        <v>#DIV/0!</v>
      </c>
      <c r="EN72" s="58" t="e">
        <f t="shared" ref="EN72:EN100" si="215">EM72+DI72</f>
        <v>#DIV/0!</v>
      </c>
      <c r="EO72" s="58" t="e">
        <f t="shared" ref="EO72:EO100" si="216">EN72+DJ72</f>
        <v>#DIV/0!</v>
      </c>
      <c r="EP72" s="58" t="e">
        <f t="shared" ref="EP72:EP100" si="217">EO72+DK72</f>
        <v>#DIV/0!</v>
      </c>
      <c r="EQ72" s="58" t="e">
        <f t="shared" ref="EQ72:EQ100" si="218">EP72+DL72</f>
        <v>#DIV/0!</v>
      </c>
      <c r="ER72" s="58" t="e">
        <f t="shared" ref="ER72:ER100" si="219">EQ72+DM72</f>
        <v>#DIV/0!</v>
      </c>
      <c r="ES72" s="58" t="e">
        <f t="shared" ref="ES72:ES100" si="220">ER72+DN72</f>
        <v>#DIV/0!</v>
      </c>
      <c r="ET72" s="58" t="e">
        <f t="shared" ref="ET72:ET100" si="221">ES72+DO72</f>
        <v>#DIV/0!</v>
      </c>
      <c r="EU72" s="58" t="e">
        <f t="shared" ref="EU72:EU100" si="222">ET72+DP72</f>
        <v>#DIV/0!</v>
      </c>
      <c r="EV72" s="58" t="e">
        <f t="shared" ref="EV72:EV100" si="223">EU72+DQ72</f>
        <v>#DIV/0!</v>
      </c>
      <c r="EW72" s="58" t="e">
        <f t="shared" ref="EW72:EW100" si="224">EV72+DR72</f>
        <v>#DIV/0!</v>
      </c>
      <c r="EX72" s="58" t="e">
        <f t="shared" ref="EX72:EX100" si="225">EW72+DS72</f>
        <v>#DIV/0!</v>
      </c>
      <c r="EY72" s="58" t="e">
        <f t="shared" ref="EY72:EY100" si="226">EX72+DT72</f>
        <v>#DIV/0!</v>
      </c>
      <c r="EZ72" s="58" t="e">
        <f t="shared" ref="EZ72:EZ100" si="227">EY72+DU72</f>
        <v>#DIV/0!</v>
      </c>
      <c r="FA72" s="58" t="e">
        <f t="shared" ref="FA72:FA100" si="228">EZ72+DV72</f>
        <v>#DIV/0!</v>
      </c>
      <c r="FB72" s="58" t="e">
        <f t="shared" ref="FB72:FB100" si="229">FA72+DW72</f>
        <v>#DIV/0!</v>
      </c>
      <c r="FC72" s="149" t="e">
        <f t="shared" ref="FC72:FC100" si="230">FB72+DX72</f>
        <v>#DIV/0!</v>
      </c>
    </row>
    <row r="73" spans="1:159" x14ac:dyDescent="0.25">
      <c r="A73" s="90">
        <v>73</v>
      </c>
      <c r="B73" s="150"/>
      <c r="C73" s="151"/>
      <c r="D73" s="151"/>
      <c r="E73" s="151"/>
      <c r="F73" s="151"/>
      <c r="G73" s="151"/>
      <c r="H73" s="151"/>
      <c r="I73" s="151"/>
      <c r="J73" s="151"/>
      <c r="K73" s="152"/>
      <c r="L73" s="127" t="e">
        <f t="shared" si="122"/>
        <v>#DIV/0!</v>
      </c>
      <c r="M73" s="127" t="e">
        <f t="shared" si="123"/>
        <v>#DIV/0!</v>
      </c>
      <c r="N73" s="127">
        <f t="shared" si="124"/>
        <v>0</v>
      </c>
      <c r="O73" s="127" t="e">
        <f t="shared" si="125"/>
        <v>#DIV/0!</v>
      </c>
      <c r="P73" s="66" t="e">
        <f t="shared" si="126"/>
        <v>#DIV/0!</v>
      </c>
      <c r="Q73" s="40"/>
      <c r="R73" s="105" t="e">
        <f t="shared" si="127"/>
        <v>#DIV/0!</v>
      </c>
      <c r="S73" s="142">
        <f t="shared" si="128"/>
        <v>0</v>
      </c>
      <c r="T73" s="142" t="e">
        <f t="shared" si="129"/>
        <v>#DIV/0!</v>
      </c>
      <c r="U73" s="143">
        <v>1.31E-6</v>
      </c>
      <c r="V73" s="143" t="e">
        <f t="shared" si="130"/>
        <v>#DIV/0!</v>
      </c>
      <c r="W73" s="144">
        <v>0.4</v>
      </c>
      <c r="X73" s="143" t="e">
        <f t="shared" si="131"/>
        <v>#DIV/0!</v>
      </c>
      <c r="Y73" s="145">
        <v>2.5000000000000001E-2</v>
      </c>
      <c r="Z73" s="145" t="e">
        <f t="shared" si="132"/>
        <v>#DIV/0!</v>
      </c>
      <c r="AA73" s="145" t="e">
        <f t="shared" si="133"/>
        <v>#DIV/0!</v>
      </c>
      <c r="AB73" s="145" t="e">
        <f t="shared" si="134"/>
        <v>#DIV/0!</v>
      </c>
      <c r="AC73" s="145" t="e">
        <f t="shared" si="135"/>
        <v>#DIV/0!</v>
      </c>
      <c r="AD73" s="145" t="e">
        <f t="shared" si="136"/>
        <v>#DIV/0!</v>
      </c>
      <c r="AE73" s="146" t="e">
        <f t="shared" si="137"/>
        <v>#DIV/0!</v>
      </c>
      <c r="AF73" s="144" t="e">
        <f t="shared" si="138"/>
        <v>#DIV/0!</v>
      </c>
      <c r="AG73" s="144" t="e">
        <f t="shared" si="139"/>
        <v>#DIV/0!</v>
      </c>
      <c r="AI73" s="101">
        <v>0</v>
      </c>
      <c r="AJ73" s="101">
        <v>1</v>
      </c>
      <c r="AK73" s="101">
        <v>2</v>
      </c>
      <c r="AL73" s="101">
        <v>3</v>
      </c>
      <c r="AM73" s="101">
        <v>4</v>
      </c>
      <c r="AN73" s="101">
        <v>5</v>
      </c>
      <c r="AO73" s="101">
        <v>6</v>
      </c>
      <c r="AP73" s="101">
        <v>7</v>
      </c>
      <c r="AQ73" s="101">
        <v>8</v>
      </c>
      <c r="AR73" s="101">
        <v>9</v>
      </c>
      <c r="AS73" s="101">
        <v>10</v>
      </c>
      <c r="AT73" s="101">
        <v>11</v>
      </c>
      <c r="AU73" s="101">
        <v>12</v>
      </c>
      <c r="AV73" s="101">
        <v>13</v>
      </c>
      <c r="AW73" s="101">
        <v>14</v>
      </c>
      <c r="AX73" s="101">
        <v>15</v>
      </c>
      <c r="AY73" s="101">
        <v>16</v>
      </c>
      <c r="AZ73" s="101">
        <v>17</v>
      </c>
      <c r="BA73" s="101">
        <v>18</v>
      </c>
      <c r="BB73" s="101">
        <v>19</v>
      </c>
      <c r="BC73" s="101">
        <v>20</v>
      </c>
      <c r="BD73" s="101">
        <v>21</v>
      </c>
      <c r="BE73" s="101">
        <v>22</v>
      </c>
      <c r="BF73" s="101">
        <v>23</v>
      </c>
      <c r="BG73" s="101">
        <v>24</v>
      </c>
      <c r="BH73" s="101">
        <v>25</v>
      </c>
      <c r="BI73" s="101">
        <v>26</v>
      </c>
      <c r="BJ73" s="101">
        <v>27</v>
      </c>
      <c r="BK73" s="101">
        <v>28</v>
      </c>
      <c r="BL73" s="101">
        <v>29</v>
      </c>
      <c r="BM73" s="101">
        <v>30</v>
      </c>
      <c r="BN73" s="147">
        <v>0.03</v>
      </c>
      <c r="BO73" s="148">
        <f t="shared" si="140"/>
        <v>1</v>
      </c>
      <c r="BP73" s="148">
        <f t="shared" si="141"/>
        <v>0.970873786407767</v>
      </c>
      <c r="BQ73" s="148">
        <f t="shared" si="142"/>
        <v>0.94259590913375435</v>
      </c>
      <c r="BR73" s="148">
        <f t="shared" si="143"/>
        <v>0.91514165935315961</v>
      </c>
      <c r="BS73" s="148">
        <f t="shared" si="144"/>
        <v>0.888487047915689</v>
      </c>
      <c r="BT73" s="148">
        <f t="shared" si="145"/>
        <v>0.86260878438416411</v>
      </c>
      <c r="BU73" s="148">
        <f t="shared" si="146"/>
        <v>0.83748425668365445</v>
      </c>
      <c r="BV73" s="148">
        <f t="shared" si="147"/>
        <v>0.81309151134335378</v>
      </c>
      <c r="BW73" s="148">
        <f t="shared" si="148"/>
        <v>0.78940923431393573</v>
      </c>
      <c r="BX73" s="148">
        <f t="shared" si="149"/>
        <v>0.76641673234362695</v>
      </c>
      <c r="BY73" s="148">
        <f t="shared" si="150"/>
        <v>0.74409391489672516</v>
      </c>
      <c r="BZ73" s="148">
        <f t="shared" si="151"/>
        <v>0.72242127659876232</v>
      </c>
      <c r="CA73" s="148">
        <f t="shared" si="152"/>
        <v>0.70137988019297326</v>
      </c>
      <c r="CB73" s="148">
        <f t="shared" si="153"/>
        <v>0.68095133999317792</v>
      </c>
      <c r="CC73" s="148">
        <f t="shared" si="154"/>
        <v>0.66111780581861923</v>
      </c>
      <c r="CD73" s="148">
        <f t="shared" si="155"/>
        <v>0.64186194739671765</v>
      </c>
      <c r="CE73" s="148">
        <f t="shared" si="156"/>
        <v>0.62316693922011435</v>
      </c>
      <c r="CF73" s="148">
        <f t="shared" si="157"/>
        <v>0.60501644584477121</v>
      </c>
      <c r="CG73" s="148">
        <f t="shared" si="158"/>
        <v>0.5873946076162827</v>
      </c>
      <c r="CH73" s="148">
        <f t="shared" si="159"/>
        <v>0.57028602681192497</v>
      </c>
      <c r="CI73" s="148">
        <f t="shared" si="160"/>
        <v>0.55367575418633497</v>
      </c>
      <c r="CJ73" s="148">
        <f t="shared" si="161"/>
        <v>0.5375492759090631</v>
      </c>
      <c r="CK73" s="148">
        <f t="shared" si="162"/>
        <v>0.52189250088258554</v>
      </c>
      <c r="CL73" s="148">
        <f t="shared" si="163"/>
        <v>0.50669174842969467</v>
      </c>
      <c r="CM73" s="148">
        <f t="shared" si="164"/>
        <v>0.49193373633950943</v>
      </c>
      <c r="CN73" s="148">
        <f t="shared" si="165"/>
        <v>0.47760556926165965</v>
      </c>
      <c r="CO73" s="148">
        <f t="shared" si="166"/>
        <v>0.46369472743850448</v>
      </c>
      <c r="CP73" s="148">
        <f t="shared" si="167"/>
        <v>0.45018905576553836</v>
      </c>
      <c r="CQ73" s="148">
        <f t="shared" si="168"/>
        <v>0.4370767531704256</v>
      </c>
      <c r="CR73" s="148">
        <f t="shared" si="169"/>
        <v>0.42434636230138412</v>
      </c>
      <c r="CS73" s="148">
        <f t="shared" si="170"/>
        <v>0.41198675951590691</v>
      </c>
      <c r="CT73" s="58">
        <f t="shared" si="171"/>
        <v>0</v>
      </c>
      <c r="CU73" s="58" t="e">
        <f t="shared" si="172"/>
        <v>#DIV/0!</v>
      </c>
      <c r="CV73" s="58" t="e">
        <f t="shared" si="173"/>
        <v>#DIV/0!</v>
      </c>
      <c r="CW73" s="58" t="e">
        <f t="shared" si="174"/>
        <v>#DIV/0!</v>
      </c>
      <c r="CX73" s="58" t="e">
        <f t="shared" si="175"/>
        <v>#DIV/0!</v>
      </c>
      <c r="CY73" s="58" t="e">
        <f t="shared" si="176"/>
        <v>#DIV/0!</v>
      </c>
      <c r="CZ73" s="58" t="e">
        <f t="shared" si="177"/>
        <v>#DIV/0!</v>
      </c>
      <c r="DA73" s="58" t="e">
        <f t="shared" si="178"/>
        <v>#DIV/0!</v>
      </c>
      <c r="DB73" s="58" t="e">
        <f t="shared" si="179"/>
        <v>#DIV/0!</v>
      </c>
      <c r="DC73" s="58" t="e">
        <f t="shared" si="180"/>
        <v>#DIV/0!</v>
      </c>
      <c r="DD73" s="58" t="e">
        <f t="shared" si="181"/>
        <v>#DIV/0!</v>
      </c>
      <c r="DE73" s="58" t="e">
        <f t="shared" si="182"/>
        <v>#DIV/0!</v>
      </c>
      <c r="DF73" s="58" t="e">
        <f t="shared" si="183"/>
        <v>#DIV/0!</v>
      </c>
      <c r="DG73" s="58" t="e">
        <f t="shared" si="184"/>
        <v>#DIV/0!</v>
      </c>
      <c r="DH73" s="58" t="e">
        <f t="shared" si="185"/>
        <v>#DIV/0!</v>
      </c>
      <c r="DI73" s="58" t="e">
        <f t="shared" si="186"/>
        <v>#DIV/0!</v>
      </c>
      <c r="DJ73" s="58" t="e">
        <f t="shared" si="187"/>
        <v>#DIV/0!</v>
      </c>
      <c r="DK73" s="58" t="e">
        <f t="shared" si="188"/>
        <v>#DIV/0!</v>
      </c>
      <c r="DL73" s="58" t="e">
        <f t="shared" si="189"/>
        <v>#DIV/0!</v>
      </c>
      <c r="DM73" s="58" t="e">
        <f t="shared" si="190"/>
        <v>#DIV/0!</v>
      </c>
      <c r="DN73" s="58" t="e">
        <f t="shared" si="191"/>
        <v>#DIV/0!</v>
      </c>
      <c r="DO73" s="58" t="e">
        <f t="shared" si="192"/>
        <v>#DIV/0!</v>
      </c>
      <c r="DP73" s="58" t="e">
        <f t="shared" si="193"/>
        <v>#DIV/0!</v>
      </c>
      <c r="DQ73" s="58" t="e">
        <f t="shared" si="194"/>
        <v>#DIV/0!</v>
      </c>
      <c r="DR73" s="58" t="e">
        <f t="shared" si="195"/>
        <v>#DIV/0!</v>
      </c>
      <c r="DS73" s="58" t="e">
        <f t="shared" si="196"/>
        <v>#DIV/0!</v>
      </c>
      <c r="DT73" s="58" t="e">
        <f t="shared" si="197"/>
        <v>#DIV/0!</v>
      </c>
      <c r="DU73" s="58" t="e">
        <f t="shared" si="198"/>
        <v>#DIV/0!</v>
      </c>
      <c r="DV73" s="58" t="e">
        <f t="shared" si="199"/>
        <v>#DIV/0!</v>
      </c>
      <c r="DW73" s="58" t="e">
        <f t="shared" si="200"/>
        <v>#DIV/0!</v>
      </c>
      <c r="DX73" s="58" t="e">
        <f t="shared" si="201"/>
        <v>#DIV/0!</v>
      </c>
      <c r="DY73" s="58">
        <f t="shared" si="202"/>
        <v>0</v>
      </c>
      <c r="DZ73" s="58" t="e">
        <f t="shared" si="120"/>
        <v>#DIV/0!</v>
      </c>
      <c r="EA73" s="58" t="e">
        <f t="shared" si="121"/>
        <v>#DIV/0!</v>
      </c>
      <c r="EB73" s="58" t="e">
        <f t="shared" si="203"/>
        <v>#DIV/0!</v>
      </c>
      <c r="EC73" s="58" t="e">
        <f t="shared" si="204"/>
        <v>#DIV/0!</v>
      </c>
      <c r="ED73" s="58" t="e">
        <f t="shared" si="205"/>
        <v>#DIV/0!</v>
      </c>
      <c r="EE73" s="58" t="e">
        <f t="shared" si="206"/>
        <v>#DIV/0!</v>
      </c>
      <c r="EF73" s="58" t="e">
        <f t="shared" si="207"/>
        <v>#DIV/0!</v>
      </c>
      <c r="EG73" s="58" t="e">
        <f t="shared" si="208"/>
        <v>#DIV/0!</v>
      </c>
      <c r="EH73" s="58" t="e">
        <f t="shared" si="209"/>
        <v>#DIV/0!</v>
      </c>
      <c r="EI73" s="58" t="e">
        <f t="shared" si="210"/>
        <v>#DIV/0!</v>
      </c>
      <c r="EJ73" s="58" t="e">
        <f t="shared" si="211"/>
        <v>#DIV/0!</v>
      </c>
      <c r="EK73" s="58" t="e">
        <f t="shared" si="212"/>
        <v>#DIV/0!</v>
      </c>
      <c r="EL73" s="58" t="e">
        <f t="shared" si="213"/>
        <v>#DIV/0!</v>
      </c>
      <c r="EM73" s="58" t="e">
        <f t="shared" si="214"/>
        <v>#DIV/0!</v>
      </c>
      <c r="EN73" s="58" t="e">
        <f t="shared" si="215"/>
        <v>#DIV/0!</v>
      </c>
      <c r="EO73" s="58" t="e">
        <f t="shared" si="216"/>
        <v>#DIV/0!</v>
      </c>
      <c r="EP73" s="58" t="e">
        <f t="shared" si="217"/>
        <v>#DIV/0!</v>
      </c>
      <c r="EQ73" s="58" t="e">
        <f t="shared" si="218"/>
        <v>#DIV/0!</v>
      </c>
      <c r="ER73" s="58" t="e">
        <f t="shared" si="219"/>
        <v>#DIV/0!</v>
      </c>
      <c r="ES73" s="58" t="e">
        <f t="shared" si="220"/>
        <v>#DIV/0!</v>
      </c>
      <c r="ET73" s="58" t="e">
        <f t="shared" si="221"/>
        <v>#DIV/0!</v>
      </c>
      <c r="EU73" s="58" t="e">
        <f t="shared" si="222"/>
        <v>#DIV/0!</v>
      </c>
      <c r="EV73" s="58" t="e">
        <f t="shared" si="223"/>
        <v>#DIV/0!</v>
      </c>
      <c r="EW73" s="58" t="e">
        <f t="shared" si="224"/>
        <v>#DIV/0!</v>
      </c>
      <c r="EX73" s="58" t="e">
        <f t="shared" si="225"/>
        <v>#DIV/0!</v>
      </c>
      <c r="EY73" s="58" t="e">
        <f t="shared" si="226"/>
        <v>#DIV/0!</v>
      </c>
      <c r="EZ73" s="58" t="e">
        <f t="shared" si="227"/>
        <v>#DIV/0!</v>
      </c>
      <c r="FA73" s="58" t="e">
        <f t="shared" si="228"/>
        <v>#DIV/0!</v>
      </c>
      <c r="FB73" s="58" t="e">
        <f t="shared" si="229"/>
        <v>#DIV/0!</v>
      </c>
      <c r="FC73" s="149" t="e">
        <f t="shared" si="230"/>
        <v>#DIV/0!</v>
      </c>
    </row>
    <row r="74" spans="1:159" x14ac:dyDescent="0.25">
      <c r="A74" s="90">
        <v>74</v>
      </c>
      <c r="B74" s="150"/>
      <c r="C74" s="151"/>
      <c r="D74" s="151"/>
      <c r="E74" s="151"/>
      <c r="F74" s="151"/>
      <c r="G74" s="151"/>
      <c r="H74" s="151"/>
      <c r="I74" s="151"/>
      <c r="J74" s="151"/>
      <c r="K74" s="152"/>
      <c r="L74" s="127" t="e">
        <f t="shared" si="122"/>
        <v>#DIV/0!</v>
      </c>
      <c r="M74" s="127" t="e">
        <f t="shared" si="123"/>
        <v>#DIV/0!</v>
      </c>
      <c r="N74" s="127">
        <f t="shared" si="124"/>
        <v>0</v>
      </c>
      <c r="O74" s="127" t="e">
        <f t="shared" si="125"/>
        <v>#DIV/0!</v>
      </c>
      <c r="P74" s="66" t="e">
        <f t="shared" si="126"/>
        <v>#DIV/0!</v>
      </c>
      <c r="Q74" s="40"/>
      <c r="R74" s="105" t="e">
        <f t="shared" si="127"/>
        <v>#DIV/0!</v>
      </c>
      <c r="S74" s="142">
        <f t="shared" si="128"/>
        <v>0</v>
      </c>
      <c r="T74" s="142" t="e">
        <f t="shared" si="129"/>
        <v>#DIV/0!</v>
      </c>
      <c r="U74" s="143">
        <v>1.31E-6</v>
      </c>
      <c r="V74" s="143" t="e">
        <f t="shared" si="130"/>
        <v>#DIV/0!</v>
      </c>
      <c r="W74" s="144">
        <v>0.4</v>
      </c>
      <c r="X74" s="143" t="e">
        <f t="shared" si="131"/>
        <v>#DIV/0!</v>
      </c>
      <c r="Y74" s="145">
        <v>2.5000000000000001E-2</v>
      </c>
      <c r="Z74" s="145" t="e">
        <f t="shared" si="132"/>
        <v>#DIV/0!</v>
      </c>
      <c r="AA74" s="145" t="e">
        <f t="shared" si="133"/>
        <v>#DIV/0!</v>
      </c>
      <c r="AB74" s="145" t="e">
        <f t="shared" si="134"/>
        <v>#DIV/0!</v>
      </c>
      <c r="AC74" s="145" t="e">
        <f t="shared" si="135"/>
        <v>#DIV/0!</v>
      </c>
      <c r="AD74" s="145" t="e">
        <f t="shared" si="136"/>
        <v>#DIV/0!</v>
      </c>
      <c r="AE74" s="146" t="e">
        <f t="shared" si="137"/>
        <v>#DIV/0!</v>
      </c>
      <c r="AF74" s="144" t="e">
        <f t="shared" si="138"/>
        <v>#DIV/0!</v>
      </c>
      <c r="AG74" s="144" t="e">
        <f t="shared" si="139"/>
        <v>#DIV/0!</v>
      </c>
      <c r="AI74" s="101">
        <v>0</v>
      </c>
      <c r="AJ74" s="101">
        <v>1</v>
      </c>
      <c r="AK74" s="101">
        <v>2</v>
      </c>
      <c r="AL74" s="101">
        <v>3</v>
      </c>
      <c r="AM74" s="101">
        <v>4</v>
      </c>
      <c r="AN74" s="101">
        <v>5</v>
      </c>
      <c r="AO74" s="101">
        <v>6</v>
      </c>
      <c r="AP74" s="101">
        <v>7</v>
      </c>
      <c r="AQ74" s="101">
        <v>8</v>
      </c>
      <c r="AR74" s="101">
        <v>9</v>
      </c>
      <c r="AS74" s="101">
        <v>10</v>
      </c>
      <c r="AT74" s="101">
        <v>11</v>
      </c>
      <c r="AU74" s="101">
        <v>12</v>
      </c>
      <c r="AV74" s="101">
        <v>13</v>
      </c>
      <c r="AW74" s="101">
        <v>14</v>
      </c>
      <c r="AX74" s="101">
        <v>15</v>
      </c>
      <c r="AY74" s="101">
        <v>16</v>
      </c>
      <c r="AZ74" s="101">
        <v>17</v>
      </c>
      <c r="BA74" s="101">
        <v>18</v>
      </c>
      <c r="BB74" s="101">
        <v>19</v>
      </c>
      <c r="BC74" s="101">
        <v>20</v>
      </c>
      <c r="BD74" s="101">
        <v>21</v>
      </c>
      <c r="BE74" s="101">
        <v>22</v>
      </c>
      <c r="BF74" s="101">
        <v>23</v>
      </c>
      <c r="BG74" s="101">
        <v>24</v>
      </c>
      <c r="BH74" s="101">
        <v>25</v>
      </c>
      <c r="BI74" s="101">
        <v>26</v>
      </c>
      <c r="BJ74" s="101">
        <v>27</v>
      </c>
      <c r="BK74" s="101">
        <v>28</v>
      </c>
      <c r="BL74" s="101">
        <v>29</v>
      </c>
      <c r="BM74" s="101">
        <v>30</v>
      </c>
      <c r="BN74" s="147">
        <v>0.03</v>
      </c>
      <c r="BO74" s="148">
        <f t="shared" si="140"/>
        <v>1</v>
      </c>
      <c r="BP74" s="148">
        <f t="shared" si="141"/>
        <v>0.970873786407767</v>
      </c>
      <c r="BQ74" s="148">
        <f t="shared" si="142"/>
        <v>0.94259590913375435</v>
      </c>
      <c r="BR74" s="148">
        <f t="shared" si="143"/>
        <v>0.91514165935315961</v>
      </c>
      <c r="BS74" s="148">
        <f t="shared" si="144"/>
        <v>0.888487047915689</v>
      </c>
      <c r="BT74" s="148">
        <f t="shared" si="145"/>
        <v>0.86260878438416411</v>
      </c>
      <c r="BU74" s="148">
        <f t="shared" si="146"/>
        <v>0.83748425668365445</v>
      </c>
      <c r="BV74" s="148">
        <f t="shared" si="147"/>
        <v>0.81309151134335378</v>
      </c>
      <c r="BW74" s="148">
        <f t="shared" si="148"/>
        <v>0.78940923431393573</v>
      </c>
      <c r="BX74" s="148">
        <f t="shared" si="149"/>
        <v>0.76641673234362695</v>
      </c>
      <c r="BY74" s="148">
        <f t="shared" si="150"/>
        <v>0.74409391489672516</v>
      </c>
      <c r="BZ74" s="148">
        <f t="shared" si="151"/>
        <v>0.72242127659876232</v>
      </c>
      <c r="CA74" s="148">
        <f t="shared" si="152"/>
        <v>0.70137988019297326</v>
      </c>
      <c r="CB74" s="148">
        <f t="shared" si="153"/>
        <v>0.68095133999317792</v>
      </c>
      <c r="CC74" s="148">
        <f t="shared" si="154"/>
        <v>0.66111780581861923</v>
      </c>
      <c r="CD74" s="148">
        <f t="shared" si="155"/>
        <v>0.64186194739671765</v>
      </c>
      <c r="CE74" s="148">
        <f t="shared" si="156"/>
        <v>0.62316693922011435</v>
      </c>
      <c r="CF74" s="148">
        <f t="shared" si="157"/>
        <v>0.60501644584477121</v>
      </c>
      <c r="CG74" s="148">
        <f t="shared" si="158"/>
        <v>0.5873946076162827</v>
      </c>
      <c r="CH74" s="148">
        <f t="shared" si="159"/>
        <v>0.57028602681192497</v>
      </c>
      <c r="CI74" s="148">
        <f t="shared" si="160"/>
        <v>0.55367575418633497</v>
      </c>
      <c r="CJ74" s="148">
        <f t="shared" si="161"/>
        <v>0.5375492759090631</v>
      </c>
      <c r="CK74" s="148">
        <f t="shared" si="162"/>
        <v>0.52189250088258554</v>
      </c>
      <c r="CL74" s="148">
        <f t="shared" si="163"/>
        <v>0.50669174842969467</v>
      </c>
      <c r="CM74" s="148">
        <f t="shared" si="164"/>
        <v>0.49193373633950943</v>
      </c>
      <c r="CN74" s="148">
        <f t="shared" si="165"/>
        <v>0.47760556926165965</v>
      </c>
      <c r="CO74" s="148">
        <f t="shared" si="166"/>
        <v>0.46369472743850448</v>
      </c>
      <c r="CP74" s="148">
        <f t="shared" si="167"/>
        <v>0.45018905576553836</v>
      </c>
      <c r="CQ74" s="148">
        <f t="shared" si="168"/>
        <v>0.4370767531704256</v>
      </c>
      <c r="CR74" s="148">
        <f t="shared" si="169"/>
        <v>0.42434636230138412</v>
      </c>
      <c r="CS74" s="148">
        <f t="shared" si="170"/>
        <v>0.41198675951590691</v>
      </c>
      <c r="CT74" s="58">
        <f t="shared" si="171"/>
        <v>0</v>
      </c>
      <c r="CU74" s="58" t="e">
        <f t="shared" si="172"/>
        <v>#DIV/0!</v>
      </c>
      <c r="CV74" s="58" t="e">
        <f t="shared" si="173"/>
        <v>#DIV/0!</v>
      </c>
      <c r="CW74" s="58" t="e">
        <f t="shared" si="174"/>
        <v>#DIV/0!</v>
      </c>
      <c r="CX74" s="58" t="e">
        <f t="shared" si="175"/>
        <v>#DIV/0!</v>
      </c>
      <c r="CY74" s="58" t="e">
        <f t="shared" si="176"/>
        <v>#DIV/0!</v>
      </c>
      <c r="CZ74" s="58" t="e">
        <f t="shared" si="177"/>
        <v>#DIV/0!</v>
      </c>
      <c r="DA74" s="58" t="e">
        <f t="shared" si="178"/>
        <v>#DIV/0!</v>
      </c>
      <c r="DB74" s="58" t="e">
        <f t="shared" si="179"/>
        <v>#DIV/0!</v>
      </c>
      <c r="DC74" s="58" t="e">
        <f t="shared" si="180"/>
        <v>#DIV/0!</v>
      </c>
      <c r="DD74" s="58" t="e">
        <f t="shared" si="181"/>
        <v>#DIV/0!</v>
      </c>
      <c r="DE74" s="58" t="e">
        <f t="shared" si="182"/>
        <v>#DIV/0!</v>
      </c>
      <c r="DF74" s="58" t="e">
        <f t="shared" si="183"/>
        <v>#DIV/0!</v>
      </c>
      <c r="DG74" s="58" t="e">
        <f t="shared" si="184"/>
        <v>#DIV/0!</v>
      </c>
      <c r="DH74" s="58" t="e">
        <f t="shared" si="185"/>
        <v>#DIV/0!</v>
      </c>
      <c r="DI74" s="58" t="e">
        <f t="shared" si="186"/>
        <v>#DIV/0!</v>
      </c>
      <c r="DJ74" s="58" t="e">
        <f t="shared" si="187"/>
        <v>#DIV/0!</v>
      </c>
      <c r="DK74" s="58" t="e">
        <f t="shared" si="188"/>
        <v>#DIV/0!</v>
      </c>
      <c r="DL74" s="58" t="e">
        <f t="shared" si="189"/>
        <v>#DIV/0!</v>
      </c>
      <c r="DM74" s="58" t="e">
        <f t="shared" si="190"/>
        <v>#DIV/0!</v>
      </c>
      <c r="DN74" s="58" t="e">
        <f t="shared" si="191"/>
        <v>#DIV/0!</v>
      </c>
      <c r="DO74" s="58" t="e">
        <f t="shared" si="192"/>
        <v>#DIV/0!</v>
      </c>
      <c r="DP74" s="58" t="e">
        <f t="shared" si="193"/>
        <v>#DIV/0!</v>
      </c>
      <c r="DQ74" s="58" t="e">
        <f t="shared" si="194"/>
        <v>#DIV/0!</v>
      </c>
      <c r="DR74" s="58" t="e">
        <f t="shared" si="195"/>
        <v>#DIV/0!</v>
      </c>
      <c r="DS74" s="58" t="e">
        <f t="shared" si="196"/>
        <v>#DIV/0!</v>
      </c>
      <c r="DT74" s="58" t="e">
        <f t="shared" si="197"/>
        <v>#DIV/0!</v>
      </c>
      <c r="DU74" s="58" t="e">
        <f t="shared" si="198"/>
        <v>#DIV/0!</v>
      </c>
      <c r="DV74" s="58" t="e">
        <f t="shared" si="199"/>
        <v>#DIV/0!</v>
      </c>
      <c r="DW74" s="58" t="e">
        <f t="shared" si="200"/>
        <v>#DIV/0!</v>
      </c>
      <c r="DX74" s="58" t="e">
        <f t="shared" si="201"/>
        <v>#DIV/0!</v>
      </c>
      <c r="DY74" s="58">
        <f t="shared" si="202"/>
        <v>0</v>
      </c>
      <c r="DZ74" s="58" t="e">
        <f t="shared" si="120"/>
        <v>#DIV/0!</v>
      </c>
      <c r="EA74" s="58" t="e">
        <f t="shared" si="121"/>
        <v>#DIV/0!</v>
      </c>
      <c r="EB74" s="58" t="e">
        <f t="shared" si="203"/>
        <v>#DIV/0!</v>
      </c>
      <c r="EC74" s="58" t="e">
        <f t="shared" si="204"/>
        <v>#DIV/0!</v>
      </c>
      <c r="ED74" s="58" t="e">
        <f t="shared" si="205"/>
        <v>#DIV/0!</v>
      </c>
      <c r="EE74" s="58" t="e">
        <f t="shared" si="206"/>
        <v>#DIV/0!</v>
      </c>
      <c r="EF74" s="58" t="e">
        <f t="shared" si="207"/>
        <v>#DIV/0!</v>
      </c>
      <c r="EG74" s="58" t="e">
        <f t="shared" si="208"/>
        <v>#DIV/0!</v>
      </c>
      <c r="EH74" s="58" t="e">
        <f t="shared" si="209"/>
        <v>#DIV/0!</v>
      </c>
      <c r="EI74" s="58" t="e">
        <f t="shared" si="210"/>
        <v>#DIV/0!</v>
      </c>
      <c r="EJ74" s="58" t="e">
        <f t="shared" si="211"/>
        <v>#DIV/0!</v>
      </c>
      <c r="EK74" s="58" t="e">
        <f t="shared" si="212"/>
        <v>#DIV/0!</v>
      </c>
      <c r="EL74" s="58" t="e">
        <f t="shared" si="213"/>
        <v>#DIV/0!</v>
      </c>
      <c r="EM74" s="58" t="e">
        <f t="shared" si="214"/>
        <v>#DIV/0!</v>
      </c>
      <c r="EN74" s="58" t="e">
        <f t="shared" si="215"/>
        <v>#DIV/0!</v>
      </c>
      <c r="EO74" s="58" t="e">
        <f t="shared" si="216"/>
        <v>#DIV/0!</v>
      </c>
      <c r="EP74" s="58" t="e">
        <f t="shared" si="217"/>
        <v>#DIV/0!</v>
      </c>
      <c r="EQ74" s="58" t="e">
        <f t="shared" si="218"/>
        <v>#DIV/0!</v>
      </c>
      <c r="ER74" s="58" t="e">
        <f t="shared" si="219"/>
        <v>#DIV/0!</v>
      </c>
      <c r="ES74" s="58" t="e">
        <f t="shared" si="220"/>
        <v>#DIV/0!</v>
      </c>
      <c r="ET74" s="58" t="e">
        <f t="shared" si="221"/>
        <v>#DIV/0!</v>
      </c>
      <c r="EU74" s="58" t="e">
        <f t="shared" si="222"/>
        <v>#DIV/0!</v>
      </c>
      <c r="EV74" s="58" t="e">
        <f t="shared" si="223"/>
        <v>#DIV/0!</v>
      </c>
      <c r="EW74" s="58" t="e">
        <f t="shared" si="224"/>
        <v>#DIV/0!</v>
      </c>
      <c r="EX74" s="58" t="e">
        <f t="shared" si="225"/>
        <v>#DIV/0!</v>
      </c>
      <c r="EY74" s="58" t="e">
        <f t="shared" si="226"/>
        <v>#DIV/0!</v>
      </c>
      <c r="EZ74" s="58" t="e">
        <f t="shared" si="227"/>
        <v>#DIV/0!</v>
      </c>
      <c r="FA74" s="58" t="e">
        <f t="shared" si="228"/>
        <v>#DIV/0!</v>
      </c>
      <c r="FB74" s="58" t="e">
        <f t="shared" si="229"/>
        <v>#DIV/0!</v>
      </c>
      <c r="FC74" s="149" t="e">
        <f t="shared" si="230"/>
        <v>#DIV/0!</v>
      </c>
    </row>
    <row r="75" spans="1:159" x14ac:dyDescent="0.25">
      <c r="A75" s="90">
        <v>75</v>
      </c>
      <c r="B75" s="150"/>
      <c r="C75" s="151"/>
      <c r="D75" s="151"/>
      <c r="E75" s="151"/>
      <c r="F75" s="151"/>
      <c r="G75" s="151"/>
      <c r="H75" s="151"/>
      <c r="I75" s="151"/>
      <c r="J75" s="151"/>
      <c r="K75" s="152"/>
      <c r="L75" s="127" t="e">
        <f t="shared" si="122"/>
        <v>#DIV/0!</v>
      </c>
      <c r="M75" s="127" t="e">
        <f t="shared" si="123"/>
        <v>#DIV/0!</v>
      </c>
      <c r="N75" s="127">
        <f t="shared" si="124"/>
        <v>0</v>
      </c>
      <c r="O75" s="127" t="e">
        <f t="shared" si="125"/>
        <v>#DIV/0!</v>
      </c>
      <c r="P75" s="66" t="e">
        <f t="shared" si="126"/>
        <v>#DIV/0!</v>
      </c>
      <c r="Q75" s="40"/>
      <c r="R75" s="105" t="e">
        <f t="shared" si="127"/>
        <v>#DIV/0!</v>
      </c>
      <c r="S75" s="142">
        <f t="shared" si="128"/>
        <v>0</v>
      </c>
      <c r="T75" s="142" t="e">
        <f t="shared" si="129"/>
        <v>#DIV/0!</v>
      </c>
      <c r="U75" s="143">
        <v>1.31E-6</v>
      </c>
      <c r="V75" s="143" t="e">
        <f t="shared" si="130"/>
        <v>#DIV/0!</v>
      </c>
      <c r="W75" s="144">
        <v>0.4</v>
      </c>
      <c r="X75" s="143" t="e">
        <f t="shared" si="131"/>
        <v>#DIV/0!</v>
      </c>
      <c r="Y75" s="145">
        <v>2.5000000000000001E-2</v>
      </c>
      <c r="Z75" s="145" t="e">
        <f t="shared" si="132"/>
        <v>#DIV/0!</v>
      </c>
      <c r="AA75" s="145" t="e">
        <f t="shared" si="133"/>
        <v>#DIV/0!</v>
      </c>
      <c r="AB75" s="145" t="e">
        <f t="shared" si="134"/>
        <v>#DIV/0!</v>
      </c>
      <c r="AC75" s="145" t="e">
        <f t="shared" si="135"/>
        <v>#DIV/0!</v>
      </c>
      <c r="AD75" s="145" t="e">
        <f t="shared" si="136"/>
        <v>#DIV/0!</v>
      </c>
      <c r="AE75" s="146" t="e">
        <f t="shared" si="137"/>
        <v>#DIV/0!</v>
      </c>
      <c r="AF75" s="144" t="e">
        <f t="shared" si="138"/>
        <v>#DIV/0!</v>
      </c>
      <c r="AG75" s="144" t="e">
        <f t="shared" si="139"/>
        <v>#DIV/0!</v>
      </c>
      <c r="AI75" s="101">
        <v>0</v>
      </c>
      <c r="AJ75" s="101">
        <v>1</v>
      </c>
      <c r="AK75" s="101">
        <v>2</v>
      </c>
      <c r="AL75" s="101">
        <v>3</v>
      </c>
      <c r="AM75" s="101">
        <v>4</v>
      </c>
      <c r="AN75" s="101">
        <v>5</v>
      </c>
      <c r="AO75" s="101">
        <v>6</v>
      </c>
      <c r="AP75" s="101">
        <v>7</v>
      </c>
      <c r="AQ75" s="101">
        <v>8</v>
      </c>
      <c r="AR75" s="101">
        <v>9</v>
      </c>
      <c r="AS75" s="101">
        <v>10</v>
      </c>
      <c r="AT75" s="101">
        <v>11</v>
      </c>
      <c r="AU75" s="101">
        <v>12</v>
      </c>
      <c r="AV75" s="101">
        <v>13</v>
      </c>
      <c r="AW75" s="101">
        <v>14</v>
      </c>
      <c r="AX75" s="101">
        <v>15</v>
      </c>
      <c r="AY75" s="101">
        <v>16</v>
      </c>
      <c r="AZ75" s="101">
        <v>17</v>
      </c>
      <c r="BA75" s="101">
        <v>18</v>
      </c>
      <c r="BB75" s="101">
        <v>19</v>
      </c>
      <c r="BC75" s="101">
        <v>20</v>
      </c>
      <c r="BD75" s="101">
        <v>21</v>
      </c>
      <c r="BE75" s="101">
        <v>22</v>
      </c>
      <c r="BF75" s="101">
        <v>23</v>
      </c>
      <c r="BG75" s="101">
        <v>24</v>
      </c>
      <c r="BH75" s="101">
        <v>25</v>
      </c>
      <c r="BI75" s="101">
        <v>26</v>
      </c>
      <c r="BJ75" s="101">
        <v>27</v>
      </c>
      <c r="BK75" s="101">
        <v>28</v>
      </c>
      <c r="BL75" s="101">
        <v>29</v>
      </c>
      <c r="BM75" s="101">
        <v>30</v>
      </c>
      <c r="BN75" s="147">
        <v>0.03</v>
      </c>
      <c r="BO75" s="148">
        <f t="shared" si="140"/>
        <v>1</v>
      </c>
      <c r="BP75" s="148">
        <f t="shared" si="141"/>
        <v>0.970873786407767</v>
      </c>
      <c r="BQ75" s="148">
        <f t="shared" si="142"/>
        <v>0.94259590913375435</v>
      </c>
      <c r="BR75" s="148">
        <f t="shared" si="143"/>
        <v>0.91514165935315961</v>
      </c>
      <c r="BS75" s="148">
        <f t="shared" si="144"/>
        <v>0.888487047915689</v>
      </c>
      <c r="BT75" s="148">
        <f t="shared" si="145"/>
        <v>0.86260878438416411</v>
      </c>
      <c r="BU75" s="148">
        <f t="shared" si="146"/>
        <v>0.83748425668365445</v>
      </c>
      <c r="BV75" s="148">
        <f t="shared" si="147"/>
        <v>0.81309151134335378</v>
      </c>
      <c r="BW75" s="148">
        <f t="shared" si="148"/>
        <v>0.78940923431393573</v>
      </c>
      <c r="BX75" s="148">
        <f t="shared" si="149"/>
        <v>0.76641673234362695</v>
      </c>
      <c r="BY75" s="148">
        <f t="shared" si="150"/>
        <v>0.74409391489672516</v>
      </c>
      <c r="BZ75" s="148">
        <f t="shared" si="151"/>
        <v>0.72242127659876232</v>
      </c>
      <c r="CA75" s="148">
        <f t="shared" si="152"/>
        <v>0.70137988019297326</v>
      </c>
      <c r="CB75" s="148">
        <f t="shared" si="153"/>
        <v>0.68095133999317792</v>
      </c>
      <c r="CC75" s="148">
        <f t="shared" si="154"/>
        <v>0.66111780581861923</v>
      </c>
      <c r="CD75" s="148">
        <f t="shared" si="155"/>
        <v>0.64186194739671765</v>
      </c>
      <c r="CE75" s="148">
        <f t="shared" si="156"/>
        <v>0.62316693922011435</v>
      </c>
      <c r="CF75" s="148">
        <f t="shared" si="157"/>
        <v>0.60501644584477121</v>
      </c>
      <c r="CG75" s="148">
        <f t="shared" si="158"/>
        <v>0.5873946076162827</v>
      </c>
      <c r="CH75" s="148">
        <f t="shared" si="159"/>
        <v>0.57028602681192497</v>
      </c>
      <c r="CI75" s="148">
        <f t="shared" si="160"/>
        <v>0.55367575418633497</v>
      </c>
      <c r="CJ75" s="148">
        <f t="shared" si="161"/>
        <v>0.5375492759090631</v>
      </c>
      <c r="CK75" s="148">
        <f t="shared" si="162"/>
        <v>0.52189250088258554</v>
      </c>
      <c r="CL75" s="148">
        <f t="shared" si="163"/>
        <v>0.50669174842969467</v>
      </c>
      <c r="CM75" s="148">
        <f t="shared" si="164"/>
        <v>0.49193373633950943</v>
      </c>
      <c r="CN75" s="148">
        <f t="shared" si="165"/>
        <v>0.47760556926165965</v>
      </c>
      <c r="CO75" s="148">
        <f t="shared" si="166"/>
        <v>0.46369472743850448</v>
      </c>
      <c r="CP75" s="148">
        <f t="shared" si="167"/>
        <v>0.45018905576553836</v>
      </c>
      <c r="CQ75" s="148">
        <f t="shared" si="168"/>
        <v>0.4370767531704256</v>
      </c>
      <c r="CR75" s="148">
        <f t="shared" si="169"/>
        <v>0.42434636230138412</v>
      </c>
      <c r="CS75" s="148">
        <f t="shared" si="170"/>
        <v>0.41198675951590691</v>
      </c>
      <c r="CT75" s="58">
        <f t="shared" si="171"/>
        <v>0</v>
      </c>
      <c r="CU75" s="58" t="e">
        <f t="shared" si="172"/>
        <v>#DIV/0!</v>
      </c>
      <c r="CV75" s="58" t="e">
        <f t="shared" si="173"/>
        <v>#DIV/0!</v>
      </c>
      <c r="CW75" s="58" t="e">
        <f t="shared" si="174"/>
        <v>#DIV/0!</v>
      </c>
      <c r="CX75" s="58" t="e">
        <f t="shared" si="175"/>
        <v>#DIV/0!</v>
      </c>
      <c r="CY75" s="58" t="e">
        <f t="shared" si="176"/>
        <v>#DIV/0!</v>
      </c>
      <c r="CZ75" s="58" t="e">
        <f t="shared" si="177"/>
        <v>#DIV/0!</v>
      </c>
      <c r="DA75" s="58" t="e">
        <f t="shared" si="178"/>
        <v>#DIV/0!</v>
      </c>
      <c r="DB75" s="58" t="e">
        <f t="shared" si="179"/>
        <v>#DIV/0!</v>
      </c>
      <c r="DC75" s="58" t="e">
        <f t="shared" si="180"/>
        <v>#DIV/0!</v>
      </c>
      <c r="DD75" s="58" t="e">
        <f t="shared" si="181"/>
        <v>#DIV/0!</v>
      </c>
      <c r="DE75" s="58" t="e">
        <f t="shared" si="182"/>
        <v>#DIV/0!</v>
      </c>
      <c r="DF75" s="58" t="e">
        <f t="shared" si="183"/>
        <v>#DIV/0!</v>
      </c>
      <c r="DG75" s="58" t="e">
        <f t="shared" si="184"/>
        <v>#DIV/0!</v>
      </c>
      <c r="DH75" s="58" t="e">
        <f t="shared" si="185"/>
        <v>#DIV/0!</v>
      </c>
      <c r="DI75" s="58" t="e">
        <f t="shared" si="186"/>
        <v>#DIV/0!</v>
      </c>
      <c r="DJ75" s="58" t="e">
        <f t="shared" si="187"/>
        <v>#DIV/0!</v>
      </c>
      <c r="DK75" s="58" t="e">
        <f t="shared" si="188"/>
        <v>#DIV/0!</v>
      </c>
      <c r="DL75" s="58" t="e">
        <f t="shared" si="189"/>
        <v>#DIV/0!</v>
      </c>
      <c r="DM75" s="58" t="e">
        <f t="shared" si="190"/>
        <v>#DIV/0!</v>
      </c>
      <c r="DN75" s="58" t="e">
        <f t="shared" si="191"/>
        <v>#DIV/0!</v>
      </c>
      <c r="DO75" s="58" t="e">
        <f t="shared" si="192"/>
        <v>#DIV/0!</v>
      </c>
      <c r="DP75" s="58" t="e">
        <f t="shared" si="193"/>
        <v>#DIV/0!</v>
      </c>
      <c r="DQ75" s="58" t="e">
        <f t="shared" si="194"/>
        <v>#DIV/0!</v>
      </c>
      <c r="DR75" s="58" t="e">
        <f t="shared" si="195"/>
        <v>#DIV/0!</v>
      </c>
      <c r="DS75" s="58" t="e">
        <f t="shared" si="196"/>
        <v>#DIV/0!</v>
      </c>
      <c r="DT75" s="58" t="e">
        <f t="shared" si="197"/>
        <v>#DIV/0!</v>
      </c>
      <c r="DU75" s="58" t="e">
        <f t="shared" si="198"/>
        <v>#DIV/0!</v>
      </c>
      <c r="DV75" s="58" t="e">
        <f t="shared" si="199"/>
        <v>#DIV/0!</v>
      </c>
      <c r="DW75" s="58" t="e">
        <f t="shared" si="200"/>
        <v>#DIV/0!</v>
      </c>
      <c r="DX75" s="58" t="e">
        <f t="shared" si="201"/>
        <v>#DIV/0!</v>
      </c>
      <c r="DY75" s="58">
        <f t="shared" si="202"/>
        <v>0</v>
      </c>
      <c r="DZ75" s="58" t="e">
        <f t="shared" si="120"/>
        <v>#DIV/0!</v>
      </c>
      <c r="EA75" s="58" t="e">
        <f t="shared" si="121"/>
        <v>#DIV/0!</v>
      </c>
      <c r="EB75" s="58" t="e">
        <f t="shared" si="203"/>
        <v>#DIV/0!</v>
      </c>
      <c r="EC75" s="58" t="e">
        <f t="shared" si="204"/>
        <v>#DIV/0!</v>
      </c>
      <c r="ED75" s="58" t="e">
        <f t="shared" si="205"/>
        <v>#DIV/0!</v>
      </c>
      <c r="EE75" s="58" t="e">
        <f t="shared" si="206"/>
        <v>#DIV/0!</v>
      </c>
      <c r="EF75" s="58" t="e">
        <f t="shared" si="207"/>
        <v>#DIV/0!</v>
      </c>
      <c r="EG75" s="58" t="e">
        <f t="shared" si="208"/>
        <v>#DIV/0!</v>
      </c>
      <c r="EH75" s="58" t="e">
        <f t="shared" si="209"/>
        <v>#DIV/0!</v>
      </c>
      <c r="EI75" s="58" t="e">
        <f t="shared" si="210"/>
        <v>#DIV/0!</v>
      </c>
      <c r="EJ75" s="58" t="e">
        <f t="shared" si="211"/>
        <v>#DIV/0!</v>
      </c>
      <c r="EK75" s="58" t="e">
        <f t="shared" si="212"/>
        <v>#DIV/0!</v>
      </c>
      <c r="EL75" s="58" t="e">
        <f t="shared" si="213"/>
        <v>#DIV/0!</v>
      </c>
      <c r="EM75" s="58" t="e">
        <f t="shared" si="214"/>
        <v>#DIV/0!</v>
      </c>
      <c r="EN75" s="58" t="e">
        <f t="shared" si="215"/>
        <v>#DIV/0!</v>
      </c>
      <c r="EO75" s="58" t="e">
        <f t="shared" si="216"/>
        <v>#DIV/0!</v>
      </c>
      <c r="EP75" s="58" t="e">
        <f t="shared" si="217"/>
        <v>#DIV/0!</v>
      </c>
      <c r="EQ75" s="58" t="e">
        <f t="shared" si="218"/>
        <v>#DIV/0!</v>
      </c>
      <c r="ER75" s="58" t="e">
        <f t="shared" si="219"/>
        <v>#DIV/0!</v>
      </c>
      <c r="ES75" s="58" t="e">
        <f t="shared" si="220"/>
        <v>#DIV/0!</v>
      </c>
      <c r="ET75" s="58" t="e">
        <f t="shared" si="221"/>
        <v>#DIV/0!</v>
      </c>
      <c r="EU75" s="58" t="e">
        <f t="shared" si="222"/>
        <v>#DIV/0!</v>
      </c>
      <c r="EV75" s="58" t="e">
        <f t="shared" si="223"/>
        <v>#DIV/0!</v>
      </c>
      <c r="EW75" s="58" t="e">
        <f t="shared" si="224"/>
        <v>#DIV/0!</v>
      </c>
      <c r="EX75" s="58" t="e">
        <f t="shared" si="225"/>
        <v>#DIV/0!</v>
      </c>
      <c r="EY75" s="58" t="e">
        <f t="shared" si="226"/>
        <v>#DIV/0!</v>
      </c>
      <c r="EZ75" s="58" t="e">
        <f t="shared" si="227"/>
        <v>#DIV/0!</v>
      </c>
      <c r="FA75" s="58" t="e">
        <f t="shared" si="228"/>
        <v>#DIV/0!</v>
      </c>
      <c r="FB75" s="58" t="e">
        <f t="shared" si="229"/>
        <v>#DIV/0!</v>
      </c>
      <c r="FC75" s="149" t="e">
        <f t="shared" si="230"/>
        <v>#DIV/0!</v>
      </c>
    </row>
    <row r="76" spans="1:159" x14ac:dyDescent="0.25">
      <c r="A76" s="90">
        <v>76</v>
      </c>
      <c r="B76" s="150"/>
      <c r="C76" s="151"/>
      <c r="D76" s="151"/>
      <c r="E76" s="151"/>
      <c r="F76" s="151"/>
      <c r="G76" s="151"/>
      <c r="H76" s="151"/>
      <c r="I76" s="151"/>
      <c r="J76" s="151"/>
      <c r="K76" s="152"/>
      <c r="L76" s="127" t="e">
        <f t="shared" si="122"/>
        <v>#DIV/0!</v>
      </c>
      <c r="M76" s="127" t="e">
        <f t="shared" si="123"/>
        <v>#DIV/0!</v>
      </c>
      <c r="N76" s="127">
        <f t="shared" si="124"/>
        <v>0</v>
      </c>
      <c r="O76" s="127" t="e">
        <f t="shared" si="125"/>
        <v>#DIV/0!</v>
      </c>
      <c r="P76" s="66" t="e">
        <f t="shared" si="126"/>
        <v>#DIV/0!</v>
      </c>
      <c r="Q76" s="40"/>
      <c r="R76" s="105" t="e">
        <f t="shared" si="127"/>
        <v>#DIV/0!</v>
      </c>
      <c r="S76" s="142">
        <f t="shared" si="128"/>
        <v>0</v>
      </c>
      <c r="T76" s="142" t="e">
        <f t="shared" si="129"/>
        <v>#DIV/0!</v>
      </c>
      <c r="U76" s="143">
        <v>1.31E-6</v>
      </c>
      <c r="V76" s="143" t="e">
        <f t="shared" si="130"/>
        <v>#DIV/0!</v>
      </c>
      <c r="W76" s="144">
        <v>0.4</v>
      </c>
      <c r="X76" s="143" t="e">
        <f t="shared" si="131"/>
        <v>#DIV/0!</v>
      </c>
      <c r="Y76" s="145">
        <v>2.5000000000000001E-2</v>
      </c>
      <c r="Z76" s="145" t="e">
        <f t="shared" si="132"/>
        <v>#DIV/0!</v>
      </c>
      <c r="AA76" s="145" t="e">
        <f t="shared" si="133"/>
        <v>#DIV/0!</v>
      </c>
      <c r="AB76" s="145" t="e">
        <f t="shared" si="134"/>
        <v>#DIV/0!</v>
      </c>
      <c r="AC76" s="145" t="e">
        <f t="shared" si="135"/>
        <v>#DIV/0!</v>
      </c>
      <c r="AD76" s="145" t="e">
        <f t="shared" si="136"/>
        <v>#DIV/0!</v>
      </c>
      <c r="AE76" s="146" t="e">
        <f t="shared" si="137"/>
        <v>#DIV/0!</v>
      </c>
      <c r="AF76" s="144" t="e">
        <f t="shared" si="138"/>
        <v>#DIV/0!</v>
      </c>
      <c r="AG76" s="144" t="e">
        <f t="shared" si="139"/>
        <v>#DIV/0!</v>
      </c>
      <c r="AI76" s="101">
        <v>0</v>
      </c>
      <c r="AJ76" s="101">
        <v>1</v>
      </c>
      <c r="AK76" s="101">
        <v>2</v>
      </c>
      <c r="AL76" s="101">
        <v>3</v>
      </c>
      <c r="AM76" s="101">
        <v>4</v>
      </c>
      <c r="AN76" s="101">
        <v>5</v>
      </c>
      <c r="AO76" s="101">
        <v>6</v>
      </c>
      <c r="AP76" s="101">
        <v>7</v>
      </c>
      <c r="AQ76" s="101">
        <v>8</v>
      </c>
      <c r="AR76" s="101">
        <v>9</v>
      </c>
      <c r="AS76" s="101">
        <v>10</v>
      </c>
      <c r="AT76" s="101">
        <v>11</v>
      </c>
      <c r="AU76" s="101">
        <v>12</v>
      </c>
      <c r="AV76" s="101">
        <v>13</v>
      </c>
      <c r="AW76" s="101">
        <v>14</v>
      </c>
      <c r="AX76" s="101">
        <v>15</v>
      </c>
      <c r="AY76" s="101">
        <v>16</v>
      </c>
      <c r="AZ76" s="101">
        <v>17</v>
      </c>
      <c r="BA76" s="101">
        <v>18</v>
      </c>
      <c r="BB76" s="101">
        <v>19</v>
      </c>
      <c r="BC76" s="101">
        <v>20</v>
      </c>
      <c r="BD76" s="101">
        <v>21</v>
      </c>
      <c r="BE76" s="101">
        <v>22</v>
      </c>
      <c r="BF76" s="101">
        <v>23</v>
      </c>
      <c r="BG76" s="101">
        <v>24</v>
      </c>
      <c r="BH76" s="101">
        <v>25</v>
      </c>
      <c r="BI76" s="101">
        <v>26</v>
      </c>
      <c r="BJ76" s="101">
        <v>27</v>
      </c>
      <c r="BK76" s="101">
        <v>28</v>
      </c>
      <c r="BL76" s="101">
        <v>29</v>
      </c>
      <c r="BM76" s="101">
        <v>30</v>
      </c>
      <c r="BN76" s="147">
        <v>0.03</v>
      </c>
      <c r="BO76" s="148">
        <f t="shared" si="140"/>
        <v>1</v>
      </c>
      <c r="BP76" s="148">
        <f t="shared" si="141"/>
        <v>0.970873786407767</v>
      </c>
      <c r="BQ76" s="148">
        <f t="shared" si="142"/>
        <v>0.94259590913375435</v>
      </c>
      <c r="BR76" s="148">
        <f t="shared" si="143"/>
        <v>0.91514165935315961</v>
      </c>
      <c r="BS76" s="148">
        <f t="shared" si="144"/>
        <v>0.888487047915689</v>
      </c>
      <c r="BT76" s="148">
        <f t="shared" si="145"/>
        <v>0.86260878438416411</v>
      </c>
      <c r="BU76" s="148">
        <f t="shared" si="146"/>
        <v>0.83748425668365445</v>
      </c>
      <c r="BV76" s="148">
        <f t="shared" si="147"/>
        <v>0.81309151134335378</v>
      </c>
      <c r="BW76" s="148">
        <f t="shared" si="148"/>
        <v>0.78940923431393573</v>
      </c>
      <c r="BX76" s="148">
        <f t="shared" si="149"/>
        <v>0.76641673234362695</v>
      </c>
      <c r="BY76" s="148">
        <f t="shared" si="150"/>
        <v>0.74409391489672516</v>
      </c>
      <c r="BZ76" s="148">
        <f t="shared" si="151"/>
        <v>0.72242127659876232</v>
      </c>
      <c r="CA76" s="148">
        <f t="shared" si="152"/>
        <v>0.70137988019297326</v>
      </c>
      <c r="CB76" s="148">
        <f t="shared" si="153"/>
        <v>0.68095133999317792</v>
      </c>
      <c r="CC76" s="148">
        <f t="shared" si="154"/>
        <v>0.66111780581861923</v>
      </c>
      <c r="CD76" s="148">
        <f t="shared" si="155"/>
        <v>0.64186194739671765</v>
      </c>
      <c r="CE76" s="148">
        <f t="shared" si="156"/>
        <v>0.62316693922011435</v>
      </c>
      <c r="CF76" s="148">
        <f t="shared" si="157"/>
        <v>0.60501644584477121</v>
      </c>
      <c r="CG76" s="148">
        <f t="shared" si="158"/>
        <v>0.5873946076162827</v>
      </c>
      <c r="CH76" s="148">
        <f t="shared" si="159"/>
        <v>0.57028602681192497</v>
      </c>
      <c r="CI76" s="148">
        <f t="shared" si="160"/>
        <v>0.55367575418633497</v>
      </c>
      <c r="CJ76" s="148">
        <f t="shared" si="161"/>
        <v>0.5375492759090631</v>
      </c>
      <c r="CK76" s="148">
        <f t="shared" si="162"/>
        <v>0.52189250088258554</v>
      </c>
      <c r="CL76" s="148">
        <f t="shared" si="163"/>
        <v>0.50669174842969467</v>
      </c>
      <c r="CM76" s="148">
        <f t="shared" si="164"/>
        <v>0.49193373633950943</v>
      </c>
      <c r="CN76" s="148">
        <f t="shared" si="165"/>
        <v>0.47760556926165965</v>
      </c>
      <c r="CO76" s="148">
        <f t="shared" si="166"/>
        <v>0.46369472743850448</v>
      </c>
      <c r="CP76" s="148">
        <f t="shared" si="167"/>
        <v>0.45018905576553836</v>
      </c>
      <c r="CQ76" s="148">
        <f t="shared" si="168"/>
        <v>0.4370767531704256</v>
      </c>
      <c r="CR76" s="148">
        <f t="shared" si="169"/>
        <v>0.42434636230138412</v>
      </c>
      <c r="CS76" s="148">
        <f t="shared" si="170"/>
        <v>0.41198675951590691</v>
      </c>
      <c r="CT76" s="58">
        <f t="shared" si="171"/>
        <v>0</v>
      </c>
      <c r="CU76" s="58" t="e">
        <f t="shared" si="172"/>
        <v>#DIV/0!</v>
      </c>
      <c r="CV76" s="58" t="e">
        <f t="shared" si="173"/>
        <v>#DIV/0!</v>
      </c>
      <c r="CW76" s="58" t="e">
        <f t="shared" si="174"/>
        <v>#DIV/0!</v>
      </c>
      <c r="CX76" s="58" t="e">
        <f t="shared" si="175"/>
        <v>#DIV/0!</v>
      </c>
      <c r="CY76" s="58" t="e">
        <f t="shared" si="176"/>
        <v>#DIV/0!</v>
      </c>
      <c r="CZ76" s="58" t="e">
        <f t="shared" si="177"/>
        <v>#DIV/0!</v>
      </c>
      <c r="DA76" s="58" t="e">
        <f t="shared" si="178"/>
        <v>#DIV/0!</v>
      </c>
      <c r="DB76" s="58" t="e">
        <f t="shared" si="179"/>
        <v>#DIV/0!</v>
      </c>
      <c r="DC76" s="58" t="e">
        <f t="shared" si="180"/>
        <v>#DIV/0!</v>
      </c>
      <c r="DD76" s="58" t="e">
        <f t="shared" si="181"/>
        <v>#DIV/0!</v>
      </c>
      <c r="DE76" s="58" t="e">
        <f t="shared" si="182"/>
        <v>#DIV/0!</v>
      </c>
      <c r="DF76" s="58" t="e">
        <f t="shared" si="183"/>
        <v>#DIV/0!</v>
      </c>
      <c r="DG76" s="58" t="e">
        <f t="shared" si="184"/>
        <v>#DIV/0!</v>
      </c>
      <c r="DH76" s="58" t="e">
        <f t="shared" si="185"/>
        <v>#DIV/0!</v>
      </c>
      <c r="DI76" s="58" t="e">
        <f t="shared" si="186"/>
        <v>#DIV/0!</v>
      </c>
      <c r="DJ76" s="58" t="e">
        <f t="shared" si="187"/>
        <v>#DIV/0!</v>
      </c>
      <c r="DK76" s="58" t="e">
        <f t="shared" si="188"/>
        <v>#DIV/0!</v>
      </c>
      <c r="DL76" s="58" t="e">
        <f t="shared" si="189"/>
        <v>#DIV/0!</v>
      </c>
      <c r="DM76" s="58" t="e">
        <f t="shared" si="190"/>
        <v>#DIV/0!</v>
      </c>
      <c r="DN76" s="58" t="e">
        <f t="shared" si="191"/>
        <v>#DIV/0!</v>
      </c>
      <c r="DO76" s="58" t="e">
        <f t="shared" si="192"/>
        <v>#DIV/0!</v>
      </c>
      <c r="DP76" s="58" t="e">
        <f t="shared" si="193"/>
        <v>#DIV/0!</v>
      </c>
      <c r="DQ76" s="58" t="e">
        <f t="shared" si="194"/>
        <v>#DIV/0!</v>
      </c>
      <c r="DR76" s="58" t="e">
        <f t="shared" si="195"/>
        <v>#DIV/0!</v>
      </c>
      <c r="DS76" s="58" t="e">
        <f t="shared" si="196"/>
        <v>#DIV/0!</v>
      </c>
      <c r="DT76" s="58" t="e">
        <f t="shared" si="197"/>
        <v>#DIV/0!</v>
      </c>
      <c r="DU76" s="58" t="e">
        <f t="shared" si="198"/>
        <v>#DIV/0!</v>
      </c>
      <c r="DV76" s="58" t="e">
        <f t="shared" si="199"/>
        <v>#DIV/0!</v>
      </c>
      <c r="DW76" s="58" t="e">
        <f t="shared" si="200"/>
        <v>#DIV/0!</v>
      </c>
      <c r="DX76" s="58" t="e">
        <f t="shared" si="201"/>
        <v>#DIV/0!</v>
      </c>
      <c r="DY76" s="58">
        <f t="shared" si="202"/>
        <v>0</v>
      </c>
      <c r="DZ76" s="58" t="e">
        <f t="shared" si="120"/>
        <v>#DIV/0!</v>
      </c>
      <c r="EA76" s="58" t="e">
        <f t="shared" si="121"/>
        <v>#DIV/0!</v>
      </c>
      <c r="EB76" s="58" t="e">
        <f t="shared" si="203"/>
        <v>#DIV/0!</v>
      </c>
      <c r="EC76" s="58" t="e">
        <f t="shared" si="204"/>
        <v>#DIV/0!</v>
      </c>
      <c r="ED76" s="58" t="e">
        <f t="shared" si="205"/>
        <v>#DIV/0!</v>
      </c>
      <c r="EE76" s="58" t="e">
        <f t="shared" si="206"/>
        <v>#DIV/0!</v>
      </c>
      <c r="EF76" s="58" t="e">
        <f t="shared" si="207"/>
        <v>#DIV/0!</v>
      </c>
      <c r="EG76" s="58" t="e">
        <f t="shared" si="208"/>
        <v>#DIV/0!</v>
      </c>
      <c r="EH76" s="58" t="e">
        <f t="shared" si="209"/>
        <v>#DIV/0!</v>
      </c>
      <c r="EI76" s="58" t="e">
        <f t="shared" si="210"/>
        <v>#DIV/0!</v>
      </c>
      <c r="EJ76" s="58" t="e">
        <f t="shared" si="211"/>
        <v>#DIV/0!</v>
      </c>
      <c r="EK76" s="58" t="e">
        <f t="shared" si="212"/>
        <v>#DIV/0!</v>
      </c>
      <c r="EL76" s="58" t="e">
        <f t="shared" si="213"/>
        <v>#DIV/0!</v>
      </c>
      <c r="EM76" s="58" t="e">
        <f t="shared" si="214"/>
        <v>#DIV/0!</v>
      </c>
      <c r="EN76" s="58" t="e">
        <f t="shared" si="215"/>
        <v>#DIV/0!</v>
      </c>
      <c r="EO76" s="58" t="e">
        <f t="shared" si="216"/>
        <v>#DIV/0!</v>
      </c>
      <c r="EP76" s="58" t="e">
        <f t="shared" si="217"/>
        <v>#DIV/0!</v>
      </c>
      <c r="EQ76" s="58" t="e">
        <f t="shared" si="218"/>
        <v>#DIV/0!</v>
      </c>
      <c r="ER76" s="58" t="e">
        <f t="shared" si="219"/>
        <v>#DIV/0!</v>
      </c>
      <c r="ES76" s="58" t="e">
        <f t="shared" si="220"/>
        <v>#DIV/0!</v>
      </c>
      <c r="ET76" s="58" t="e">
        <f t="shared" si="221"/>
        <v>#DIV/0!</v>
      </c>
      <c r="EU76" s="58" t="e">
        <f t="shared" si="222"/>
        <v>#DIV/0!</v>
      </c>
      <c r="EV76" s="58" t="e">
        <f t="shared" si="223"/>
        <v>#DIV/0!</v>
      </c>
      <c r="EW76" s="58" t="e">
        <f t="shared" si="224"/>
        <v>#DIV/0!</v>
      </c>
      <c r="EX76" s="58" t="e">
        <f t="shared" si="225"/>
        <v>#DIV/0!</v>
      </c>
      <c r="EY76" s="58" t="e">
        <f t="shared" si="226"/>
        <v>#DIV/0!</v>
      </c>
      <c r="EZ76" s="58" t="e">
        <f t="shared" si="227"/>
        <v>#DIV/0!</v>
      </c>
      <c r="FA76" s="58" t="e">
        <f t="shared" si="228"/>
        <v>#DIV/0!</v>
      </c>
      <c r="FB76" s="58" t="e">
        <f t="shared" si="229"/>
        <v>#DIV/0!</v>
      </c>
      <c r="FC76" s="149" t="e">
        <f t="shared" si="230"/>
        <v>#DIV/0!</v>
      </c>
    </row>
    <row r="77" spans="1:159" x14ac:dyDescent="0.25">
      <c r="A77" s="90">
        <v>77</v>
      </c>
      <c r="B77" s="150"/>
      <c r="C77" s="151"/>
      <c r="D77" s="151"/>
      <c r="E77" s="151"/>
      <c r="F77" s="151"/>
      <c r="G77" s="151"/>
      <c r="H77" s="151"/>
      <c r="I77" s="151"/>
      <c r="J77" s="151"/>
      <c r="K77" s="152"/>
      <c r="L77" s="127" t="e">
        <f t="shared" si="122"/>
        <v>#DIV/0!</v>
      </c>
      <c r="M77" s="127" t="e">
        <f t="shared" si="123"/>
        <v>#DIV/0!</v>
      </c>
      <c r="N77" s="127">
        <f t="shared" si="124"/>
        <v>0</v>
      </c>
      <c r="O77" s="127" t="e">
        <f t="shared" si="125"/>
        <v>#DIV/0!</v>
      </c>
      <c r="P77" s="66" t="e">
        <f t="shared" si="126"/>
        <v>#DIV/0!</v>
      </c>
      <c r="Q77" s="40"/>
      <c r="R77" s="105" t="e">
        <f t="shared" si="127"/>
        <v>#DIV/0!</v>
      </c>
      <c r="S77" s="142">
        <f t="shared" si="128"/>
        <v>0</v>
      </c>
      <c r="T77" s="142" t="e">
        <f t="shared" si="129"/>
        <v>#DIV/0!</v>
      </c>
      <c r="U77" s="143">
        <v>1.31E-6</v>
      </c>
      <c r="V77" s="143" t="e">
        <f t="shared" si="130"/>
        <v>#DIV/0!</v>
      </c>
      <c r="W77" s="144">
        <v>0.4</v>
      </c>
      <c r="X77" s="143" t="e">
        <f t="shared" si="131"/>
        <v>#DIV/0!</v>
      </c>
      <c r="Y77" s="145">
        <v>2.5000000000000001E-2</v>
      </c>
      <c r="Z77" s="145" t="e">
        <f t="shared" si="132"/>
        <v>#DIV/0!</v>
      </c>
      <c r="AA77" s="145" t="e">
        <f t="shared" si="133"/>
        <v>#DIV/0!</v>
      </c>
      <c r="AB77" s="145" t="e">
        <f t="shared" si="134"/>
        <v>#DIV/0!</v>
      </c>
      <c r="AC77" s="145" t="e">
        <f t="shared" si="135"/>
        <v>#DIV/0!</v>
      </c>
      <c r="AD77" s="145" t="e">
        <f t="shared" si="136"/>
        <v>#DIV/0!</v>
      </c>
      <c r="AE77" s="146" t="e">
        <f t="shared" si="137"/>
        <v>#DIV/0!</v>
      </c>
      <c r="AF77" s="144" t="e">
        <f t="shared" si="138"/>
        <v>#DIV/0!</v>
      </c>
      <c r="AG77" s="144" t="e">
        <f t="shared" si="139"/>
        <v>#DIV/0!</v>
      </c>
      <c r="AI77" s="101">
        <v>0</v>
      </c>
      <c r="AJ77" s="101">
        <v>1</v>
      </c>
      <c r="AK77" s="101">
        <v>2</v>
      </c>
      <c r="AL77" s="101">
        <v>3</v>
      </c>
      <c r="AM77" s="101">
        <v>4</v>
      </c>
      <c r="AN77" s="101">
        <v>5</v>
      </c>
      <c r="AO77" s="101">
        <v>6</v>
      </c>
      <c r="AP77" s="101">
        <v>7</v>
      </c>
      <c r="AQ77" s="101">
        <v>8</v>
      </c>
      <c r="AR77" s="101">
        <v>9</v>
      </c>
      <c r="AS77" s="101">
        <v>10</v>
      </c>
      <c r="AT77" s="101">
        <v>11</v>
      </c>
      <c r="AU77" s="101">
        <v>12</v>
      </c>
      <c r="AV77" s="101">
        <v>13</v>
      </c>
      <c r="AW77" s="101">
        <v>14</v>
      </c>
      <c r="AX77" s="101">
        <v>15</v>
      </c>
      <c r="AY77" s="101">
        <v>16</v>
      </c>
      <c r="AZ77" s="101">
        <v>17</v>
      </c>
      <c r="BA77" s="101">
        <v>18</v>
      </c>
      <c r="BB77" s="101">
        <v>19</v>
      </c>
      <c r="BC77" s="101">
        <v>20</v>
      </c>
      <c r="BD77" s="101">
        <v>21</v>
      </c>
      <c r="BE77" s="101">
        <v>22</v>
      </c>
      <c r="BF77" s="101">
        <v>23</v>
      </c>
      <c r="BG77" s="101">
        <v>24</v>
      </c>
      <c r="BH77" s="101">
        <v>25</v>
      </c>
      <c r="BI77" s="101">
        <v>26</v>
      </c>
      <c r="BJ77" s="101">
        <v>27</v>
      </c>
      <c r="BK77" s="101">
        <v>28</v>
      </c>
      <c r="BL77" s="101">
        <v>29</v>
      </c>
      <c r="BM77" s="101">
        <v>30</v>
      </c>
      <c r="BN77" s="147">
        <v>0.03</v>
      </c>
      <c r="BO77" s="148">
        <f t="shared" si="140"/>
        <v>1</v>
      </c>
      <c r="BP77" s="148">
        <f t="shared" si="141"/>
        <v>0.970873786407767</v>
      </c>
      <c r="BQ77" s="148">
        <f t="shared" si="142"/>
        <v>0.94259590913375435</v>
      </c>
      <c r="BR77" s="148">
        <f t="shared" si="143"/>
        <v>0.91514165935315961</v>
      </c>
      <c r="BS77" s="148">
        <f t="shared" si="144"/>
        <v>0.888487047915689</v>
      </c>
      <c r="BT77" s="148">
        <f t="shared" si="145"/>
        <v>0.86260878438416411</v>
      </c>
      <c r="BU77" s="148">
        <f t="shared" si="146"/>
        <v>0.83748425668365445</v>
      </c>
      <c r="BV77" s="148">
        <f t="shared" si="147"/>
        <v>0.81309151134335378</v>
      </c>
      <c r="BW77" s="148">
        <f t="shared" si="148"/>
        <v>0.78940923431393573</v>
      </c>
      <c r="BX77" s="148">
        <f t="shared" si="149"/>
        <v>0.76641673234362695</v>
      </c>
      <c r="BY77" s="148">
        <f t="shared" si="150"/>
        <v>0.74409391489672516</v>
      </c>
      <c r="BZ77" s="148">
        <f t="shared" si="151"/>
        <v>0.72242127659876232</v>
      </c>
      <c r="CA77" s="148">
        <f t="shared" si="152"/>
        <v>0.70137988019297326</v>
      </c>
      <c r="CB77" s="148">
        <f t="shared" si="153"/>
        <v>0.68095133999317792</v>
      </c>
      <c r="CC77" s="148">
        <f t="shared" si="154"/>
        <v>0.66111780581861923</v>
      </c>
      <c r="CD77" s="148">
        <f t="shared" si="155"/>
        <v>0.64186194739671765</v>
      </c>
      <c r="CE77" s="148">
        <f t="shared" si="156"/>
        <v>0.62316693922011435</v>
      </c>
      <c r="CF77" s="148">
        <f t="shared" si="157"/>
        <v>0.60501644584477121</v>
      </c>
      <c r="CG77" s="148">
        <f t="shared" si="158"/>
        <v>0.5873946076162827</v>
      </c>
      <c r="CH77" s="148">
        <f t="shared" si="159"/>
        <v>0.57028602681192497</v>
      </c>
      <c r="CI77" s="148">
        <f t="shared" si="160"/>
        <v>0.55367575418633497</v>
      </c>
      <c r="CJ77" s="148">
        <f t="shared" si="161"/>
        <v>0.5375492759090631</v>
      </c>
      <c r="CK77" s="148">
        <f t="shared" si="162"/>
        <v>0.52189250088258554</v>
      </c>
      <c r="CL77" s="148">
        <f t="shared" si="163"/>
        <v>0.50669174842969467</v>
      </c>
      <c r="CM77" s="148">
        <f t="shared" si="164"/>
        <v>0.49193373633950943</v>
      </c>
      <c r="CN77" s="148">
        <f t="shared" si="165"/>
        <v>0.47760556926165965</v>
      </c>
      <c r="CO77" s="148">
        <f t="shared" si="166"/>
        <v>0.46369472743850448</v>
      </c>
      <c r="CP77" s="148">
        <f t="shared" si="167"/>
        <v>0.45018905576553836</v>
      </c>
      <c r="CQ77" s="148">
        <f t="shared" si="168"/>
        <v>0.4370767531704256</v>
      </c>
      <c r="CR77" s="148">
        <f t="shared" si="169"/>
        <v>0.42434636230138412</v>
      </c>
      <c r="CS77" s="148">
        <f t="shared" si="170"/>
        <v>0.41198675951590691</v>
      </c>
      <c r="CT77" s="58">
        <f t="shared" si="171"/>
        <v>0</v>
      </c>
      <c r="CU77" s="58" t="e">
        <f t="shared" si="172"/>
        <v>#DIV/0!</v>
      </c>
      <c r="CV77" s="58" t="e">
        <f t="shared" si="173"/>
        <v>#DIV/0!</v>
      </c>
      <c r="CW77" s="58" t="e">
        <f t="shared" si="174"/>
        <v>#DIV/0!</v>
      </c>
      <c r="CX77" s="58" t="e">
        <f t="shared" si="175"/>
        <v>#DIV/0!</v>
      </c>
      <c r="CY77" s="58" t="e">
        <f t="shared" si="176"/>
        <v>#DIV/0!</v>
      </c>
      <c r="CZ77" s="58" t="e">
        <f t="shared" si="177"/>
        <v>#DIV/0!</v>
      </c>
      <c r="DA77" s="58" t="e">
        <f t="shared" si="178"/>
        <v>#DIV/0!</v>
      </c>
      <c r="DB77" s="58" t="e">
        <f t="shared" si="179"/>
        <v>#DIV/0!</v>
      </c>
      <c r="DC77" s="58" t="e">
        <f t="shared" si="180"/>
        <v>#DIV/0!</v>
      </c>
      <c r="DD77" s="58" t="e">
        <f t="shared" si="181"/>
        <v>#DIV/0!</v>
      </c>
      <c r="DE77" s="58" t="e">
        <f t="shared" si="182"/>
        <v>#DIV/0!</v>
      </c>
      <c r="DF77" s="58" t="e">
        <f t="shared" si="183"/>
        <v>#DIV/0!</v>
      </c>
      <c r="DG77" s="58" t="e">
        <f t="shared" si="184"/>
        <v>#DIV/0!</v>
      </c>
      <c r="DH77" s="58" t="e">
        <f t="shared" si="185"/>
        <v>#DIV/0!</v>
      </c>
      <c r="DI77" s="58" t="e">
        <f t="shared" si="186"/>
        <v>#DIV/0!</v>
      </c>
      <c r="DJ77" s="58" t="e">
        <f t="shared" si="187"/>
        <v>#DIV/0!</v>
      </c>
      <c r="DK77" s="58" t="e">
        <f t="shared" si="188"/>
        <v>#DIV/0!</v>
      </c>
      <c r="DL77" s="58" t="e">
        <f t="shared" si="189"/>
        <v>#DIV/0!</v>
      </c>
      <c r="DM77" s="58" t="e">
        <f t="shared" si="190"/>
        <v>#DIV/0!</v>
      </c>
      <c r="DN77" s="58" t="e">
        <f t="shared" si="191"/>
        <v>#DIV/0!</v>
      </c>
      <c r="DO77" s="58" t="e">
        <f t="shared" si="192"/>
        <v>#DIV/0!</v>
      </c>
      <c r="DP77" s="58" t="e">
        <f t="shared" si="193"/>
        <v>#DIV/0!</v>
      </c>
      <c r="DQ77" s="58" t="e">
        <f t="shared" si="194"/>
        <v>#DIV/0!</v>
      </c>
      <c r="DR77" s="58" t="e">
        <f t="shared" si="195"/>
        <v>#DIV/0!</v>
      </c>
      <c r="DS77" s="58" t="e">
        <f t="shared" si="196"/>
        <v>#DIV/0!</v>
      </c>
      <c r="DT77" s="58" t="e">
        <f t="shared" si="197"/>
        <v>#DIV/0!</v>
      </c>
      <c r="DU77" s="58" t="e">
        <f t="shared" si="198"/>
        <v>#DIV/0!</v>
      </c>
      <c r="DV77" s="58" t="e">
        <f t="shared" si="199"/>
        <v>#DIV/0!</v>
      </c>
      <c r="DW77" s="58" t="e">
        <f t="shared" si="200"/>
        <v>#DIV/0!</v>
      </c>
      <c r="DX77" s="58" t="e">
        <f t="shared" si="201"/>
        <v>#DIV/0!</v>
      </c>
      <c r="DY77" s="58">
        <f t="shared" si="202"/>
        <v>0</v>
      </c>
      <c r="DZ77" s="58" t="e">
        <f t="shared" si="120"/>
        <v>#DIV/0!</v>
      </c>
      <c r="EA77" s="58" t="e">
        <f t="shared" si="121"/>
        <v>#DIV/0!</v>
      </c>
      <c r="EB77" s="58" t="e">
        <f t="shared" si="203"/>
        <v>#DIV/0!</v>
      </c>
      <c r="EC77" s="58" t="e">
        <f t="shared" si="204"/>
        <v>#DIV/0!</v>
      </c>
      <c r="ED77" s="58" t="e">
        <f t="shared" si="205"/>
        <v>#DIV/0!</v>
      </c>
      <c r="EE77" s="58" t="e">
        <f t="shared" si="206"/>
        <v>#DIV/0!</v>
      </c>
      <c r="EF77" s="58" t="e">
        <f t="shared" si="207"/>
        <v>#DIV/0!</v>
      </c>
      <c r="EG77" s="58" t="e">
        <f t="shared" si="208"/>
        <v>#DIV/0!</v>
      </c>
      <c r="EH77" s="58" t="e">
        <f t="shared" si="209"/>
        <v>#DIV/0!</v>
      </c>
      <c r="EI77" s="58" t="e">
        <f t="shared" si="210"/>
        <v>#DIV/0!</v>
      </c>
      <c r="EJ77" s="58" t="e">
        <f t="shared" si="211"/>
        <v>#DIV/0!</v>
      </c>
      <c r="EK77" s="58" t="e">
        <f t="shared" si="212"/>
        <v>#DIV/0!</v>
      </c>
      <c r="EL77" s="58" t="e">
        <f t="shared" si="213"/>
        <v>#DIV/0!</v>
      </c>
      <c r="EM77" s="58" t="e">
        <f t="shared" si="214"/>
        <v>#DIV/0!</v>
      </c>
      <c r="EN77" s="58" t="e">
        <f t="shared" si="215"/>
        <v>#DIV/0!</v>
      </c>
      <c r="EO77" s="58" t="e">
        <f t="shared" si="216"/>
        <v>#DIV/0!</v>
      </c>
      <c r="EP77" s="58" t="e">
        <f t="shared" si="217"/>
        <v>#DIV/0!</v>
      </c>
      <c r="EQ77" s="58" t="e">
        <f t="shared" si="218"/>
        <v>#DIV/0!</v>
      </c>
      <c r="ER77" s="58" t="e">
        <f t="shared" si="219"/>
        <v>#DIV/0!</v>
      </c>
      <c r="ES77" s="58" t="e">
        <f t="shared" si="220"/>
        <v>#DIV/0!</v>
      </c>
      <c r="ET77" s="58" t="e">
        <f t="shared" si="221"/>
        <v>#DIV/0!</v>
      </c>
      <c r="EU77" s="58" t="e">
        <f t="shared" si="222"/>
        <v>#DIV/0!</v>
      </c>
      <c r="EV77" s="58" t="e">
        <f t="shared" si="223"/>
        <v>#DIV/0!</v>
      </c>
      <c r="EW77" s="58" t="e">
        <f t="shared" si="224"/>
        <v>#DIV/0!</v>
      </c>
      <c r="EX77" s="58" t="e">
        <f t="shared" si="225"/>
        <v>#DIV/0!</v>
      </c>
      <c r="EY77" s="58" t="e">
        <f t="shared" si="226"/>
        <v>#DIV/0!</v>
      </c>
      <c r="EZ77" s="58" t="e">
        <f t="shared" si="227"/>
        <v>#DIV/0!</v>
      </c>
      <c r="FA77" s="58" t="e">
        <f t="shared" si="228"/>
        <v>#DIV/0!</v>
      </c>
      <c r="FB77" s="58" t="e">
        <f t="shared" si="229"/>
        <v>#DIV/0!</v>
      </c>
      <c r="FC77" s="149" t="e">
        <f t="shared" si="230"/>
        <v>#DIV/0!</v>
      </c>
    </row>
    <row r="78" spans="1:159" x14ac:dyDescent="0.25">
      <c r="A78" s="90">
        <v>78</v>
      </c>
      <c r="B78" s="150"/>
      <c r="C78" s="151"/>
      <c r="D78" s="151"/>
      <c r="E78" s="151"/>
      <c r="F78" s="151"/>
      <c r="G78" s="151"/>
      <c r="H78" s="151"/>
      <c r="I78" s="151"/>
      <c r="J78" s="151"/>
      <c r="K78" s="152"/>
      <c r="L78" s="127" t="e">
        <f t="shared" si="122"/>
        <v>#DIV/0!</v>
      </c>
      <c r="M78" s="127" t="e">
        <f t="shared" si="123"/>
        <v>#DIV/0!</v>
      </c>
      <c r="N78" s="127">
        <f t="shared" si="124"/>
        <v>0</v>
      </c>
      <c r="O78" s="127" t="e">
        <f t="shared" si="125"/>
        <v>#DIV/0!</v>
      </c>
      <c r="P78" s="66" t="e">
        <f t="shared" si="126"/>
        <v>#DIV/0!</v>
      </c>
      <c r="Q78" s="40"/>
      <c r="R78" s="105" t="e">
        <f t="shared" si="127"/>
        <v>#DIV/0!</v>
      </c>
      <c r="S78" s="142">
        <f t="shared" si="128"/>
        <v>0</v>
      </c>
      <c r="T78" s="142" t="e">
        <f t="shared" si="129"/>
        <v>#DIV/0!</v>
      </c>
      <c r="U78" s="143">
        <v>1.31E-6</v>
      </c>
      <c r="V78" s="143" t="e">
        <f t="shared" si="130"/>
        <v>#DIV/0!</v>
      </c>
      <c r="W78" s="144">
        <v>0.4</v>
      </c>
      <c r="X78" s="143" t="e">
        <f t="shared" si="131"/>
        <v>#DIV/0!</v>
      </c>
      <c r="Y78" s="145">
        <v>2.5000000000000001E-2</v>
      </c>
      <c r="Z78" s="145" t="e">
        <f t="shared" si="132"/>
        <v>#DIV/0!</v>
      </c>
      <c r="AA78" s="145" t="e">
        <f t="shared" si="133"/>
        <v>#DIV/0!</v>
      </c>
      <c r="AB78" s="145" t="e">
        <f t="shared" si="134"/>
        <v>#DIV/0!</v>
      </c>
      <c r="AC78" s="145" t="e">
        <f t="shared" si="135"/>
        <v>#DIV/0!</v>
      </c>
      <c r="AD78" s="145" t="e">
        <f t="shared" si="136"/>
        <v>#DIV/0!</v>
      </c>
      <c r="AE78" s="146" t="e">
        <f t="shared" si="137"/>
        <v>#DIV/0!</v>
      </c>
      <c r="AF78" s="144" t="e">
        <f t="shared" si="138"/>
        <v>#DIV/0!</v>
      </c>
      <c r="AG78" s="144" t="e">
        <f t="shared" si="139"/>
        <v>#DIV/0!</v>
      </c>
      <c r="AI78" s="101">
        <v>0</v>
      </c>
      <c r="AJ78" s="101">
        <v>1</v>
      </c>
      <c r="AK78" s="101">
        <v>2</v>
      </c>
      <c r="AL78" s="101">
        <v>3</v>
      </c>
      <c r="AM78" s="101">
        <v>4</v>
      </c>
      <c r="AN78" s="101">
        <v>5</v>
      </c>
      <c r="AO78" s="101">
        <v>6</v>
      </c>
      <c r="AP78" s="101">
        <v>7</v>
      </c>
      <c r="AQ78" s="101">
        <v>8</v>
      </c>
      <c r="AR78" s="101">
        <v>9</v>
      </c>
      <c r="AS78" s="101">
        <v>10</v>
      </c>
      <c r="AT78" s="101">
        <v>11</v>
      </c>
      <c r="AU78" s="101">
        <v>12</v>
      </c>
      <c r="AV78" s="101">
        <v>13</v>
      </c>
      <c r="AW78" s="101">
        <v>14</v>
      </c>
      <c r="AX78" s="101">
        <v>15</v>
      </c>
      <c r="AY78" s="101">
        <v>16</v>
      </c>
      <c r="AZ78" s="101">
        <v>17</v>
      </c>
      <c r="BA78" s="101">
        <v>18</v>
      </c>
      <c r="BB78" s="101">
        <v>19</v>
      </c>
      <c r="BC78" s="101">
        <v>20</v>
      </c>
      <c r="BD78" s="101">
        <v>21</v>
      </c>
      <c r="BE78" s="101">
        <v>22</v>
      </c>
      <c r="BF78" s="101">
        <v>23</v>
      </c>
      <c r="BG78" s="101">
        <v>24</v>
      </c>
      <c r="BH78" s="101">
        <v>25</v>
      </c>
      <c r="BI78" s="101">
        <v>26</v>
      </c>
      <c r="BJ78" s="101">
        <v>27</v>
      </c>
      <c r="BK78" s="101">
        <v>28</v>
      </c>
      <c r="BL78" s="101">
        <v>29</v>
      </c>
      <c r="BM78" s="101">
        <v>30</v>
      </c>
      <c r="BN78" s="147">
        <v>0.03</v>
      </c>
      <c r="BO78" s="148">
        <f t="shared" si="140"/>
        <v>1</v>
      </c>
      <c r="BP78" s="148">
        <f t="shared" si="141"/>
        <v>0.970873786407767</v>
      </c>
      <c r="BQ78" s="148">
        <f t="shared" si="142"/>
        <v>0.94259590913375435</v>
      </c>
      <c r="BR78" s="148">
        <f t="shared" si="143"/>
        <v>0.91514165935315961</v>
      </c>
      <c r="BS78" s="148">
        <f t="shared" si="144"/>
        <v>0.888487047915689</v>
      </c>
      <c r="BT78" s="148">
        <f t="shared" si="145"/>
        <v>0.86260878438416411</v>
      </c>
      <c r="BU78" s="148">
        <f t="shared" si="146"/>
        <v>0.83748425668365445</v>
      </c>
      <c r="BV78" s="148">
        <f t="shared" si="147"/>
        <v>0.81309151134335378</v>
      </c>
      <c r="BW78" s="148">
        <f t="shared" si="148"/>
        <v>0.78940923431393573</v>
      </c>
      <c r="BX78" s="148">
        <f t="shared" si="149"/>
        <v>0.76641673234362695</v>
      </c>
      <c r="BY78" s="148">
        <f t="shared" si="150"/>
        <v>0.74409391489672516</v>
      </c>
      <c r="BZ78" s="148">
        <f t="shared" si="151"/>
        <v>0.72242127659876232</v>
      </c>
      <c r="CA78" s="148">
        <f t="shared" si="152"/>
        <v>0.70137988019297326</v>
      </c>
      <c r="CB78" s="148">
        <f t="shared" si="153"/>
        <v>0.68095133999317792</v>
      </c>
      <c r="CC78" s="148">
        <f t="shared" si="154"/>
        <v>0.66111780581861923</v>
      </c>
      <c r="CD78" s="148">
        <f t="shared" si="155"/>
        <v>0.64186194739671765</v>
      </c>
      <c r="CE78" s="148">
        <f t="shared" si="156"/>
        <v>0.62316693922011435</v>
      </c>
      <c r="CF78" s="148">
        <f t="shared" si="157"/>
        <v>0.60501644584477121</v>
      </c>
      <c r="CG78" s="148">
        <f t="shared" si="158"/>
        <v>0.5873946076162827</v>
      </c>
      <c r="CH78" s="148">
        <f t="shared" si="159"/>
        <v>0.57028602681192497</v>
      </c>
      <c r="CI78" s="148">
        <f t="shared" si="160"/>
        <v>0.55367575418633497</v>
      </c>
      <c r="CJ78" s="148">
        <f t="shared" si="161"/>
        <v>0.5375492759090631</v>
      </c>
      <c r="CK78" s="148">
        <f t="shared" si="162"/>
        <v>0.52189250088258554</v>
      </c>
      <c r="CL78" s="148">
        <f t="shared" si="163"/>
        <v>0.50669174842969467</v>
      </c>
      <c r="CM78" s="148">
        <f t="shared" si="164"/>
        <v>0.49193373633950943</v>
      </c>
      <c r="CN78" s="148">
        <f t="shared" si="165"/>
        <v>0.47760556926165965</v>
      </c>
      <c r="CO78" s="148">
        <f t="shared" si="166"/>
        <v>0.46369472743850448</v>
      </c>
      <c r="CP78" s="148">
        <f t="shared" si="167"/>
        <v>0.45018905576553836</v>
      </c>
      <c r="CQ78" s="148">
        <f t="shared" si="168"/>
        <v>0.4370767531704256</v>
      </c>
      <c r="CR78" s="148">
        <f t="shared" si="169"/>
        <v>0.42434636230138412</v>
      </c>
      <c r="CS78" s="148">
        <f t="shared" si="170"/>
        <v>0.41198675951590691</v>
      </c>
      <c r="CT78" s="58">
        <f t="shared" si="171"/>
        <v>0</v>
      </c>
      <c r="CU78" s="58" t="e">
        <f t="shared" si="172"/>
        <v>#DIV/0!</v>
      </c>
      <c r="CV78" s="58" t="e">
        <f t="shared" si="173"/>
        <v>#DIV/0!</v>
      </c>
      <c r="CW78" s="58" t="e">
        <f t="shared" si="174"/>
        <v>#DIV/0!</v>
      </c>
      <c r="CX78" s="58" t="e">
        <f t="shared" si="175"/>
        <v>#DIV/0!</v>
      </c>
      <c r="CY78" s="58" t="e">
        <f t="shared" si="176"/>
        <v>#DIV/0!</v>
      </c>
      <c r="CZ78" s="58" t="e">
        <f t="shared" si="177"/>
        <v>#DIV/0!</v>
      </c>
      <c r="DA78" s="58" t="e">
        <f t="shared" si="178"/>
        <v>#DIV/0!</v>
      </c>
      <c r="DB78" s="58" t="e">
        <f t="shared" si="179"/>
        <v>#DIV/0!</v>
      </c>
      <c r="DC78" s="58" t="e">
        <f t="shared" si="180"/>
        <v>#DIV/0!</v>
      </c>
      <c r="DD78" s="58" t="e">
        <f t="shared" si="181"/>
        <v>#DIV/0!</v>
      </c>
      <c r="DE78" s="58" t="e">
        <f t="shared" si="182"/>
        <v>#DIV/0!</v>
      </c>
      <c r="DF78" s="58" t="e">
        <f t="shared" si="183"/>
        <v>#DIV/0!</v>
      </c>
      <c r="DG78" s="58" t="e">
        <f t="shared" si="184"/>
        <v>#DIV/0!</v>
      </c>
      <c r="DH78" s="58" t="e">
        <f t="shared" si="185"/>
        <v>#DIV/0!</v>
      </c>
      <c r="DI78" s="58" t="e">
        <f t="shared" si="186"/>
        <v>#DIV/0!</v>
      </c>
      <c r="DJ78" s="58" t="e">
        <f t="shared" si="187"/>
        <v>#DIV/0!</v>
      </c>
      <c r="DK78" s="58" t="e">
        <f t="shared" si="188"/>
        <v>#DIV/0!</v>
      </c>
      <c r="DL78" s="58" t="e">
        <f t="shared" si="189"/>
        <v>#DIV/0!</v>
      </c>
      <c r="DM78" s="58" t="e">
        <f t="shared" si="190"/>
        <v>#DIV/0!</v>
      </c>
      <c r="DN78" s="58" t="e">
        <f t="shared" si="191"/>
        <v>#DIV/0!</v>
      </c>
      <c r="DO78" s="58" t="e">
        <f t="shared" si="192"/>
        <v>#DIV/0!</v>
      </c>
      <c r="DP78" s="58" t="e">
        <f t="shared" si="193"/>
        <v>#DIV/0!</v>
      </c>
      <c r="DQ78" s="58" t="e">
        <f t="shared" si="194"/>
        <v>#DIV/0!</v>
      </c>
      <c r="DR78" s="58" t="e">
        <f t="shared" si="195"/>
        <v>#DIV/0!</v>
      </c>
      <c r="DS78" s="58" t="e">
        <f t="shared" si="196"/>
        <v>#DIV/0!</v>
      </c>
      <c r="DT78" s="58" t="e">
        <f t="shared" si="197"/>
        <v>#DIV/0!</v>
      </c>
      <c r="DU78" s="58" t="e">
        <f t="shared" si="198"/>
        <v>#DIV/0!</v>
      </c>
      <c r="DV78" s="58" t="e">
        <f t="shared" si="199"/>
        <v>#DIV/0!</v>
      </c>
      <c r="DW78" s="58" t="e">
        <f t="shared" si="200"/>
        <v>#DIV/0!</v>
      </c>
      <c r="DX78" s="58" t="e">
        <f t="shared" si="201"/>
        <v>#DIV/0!</v>
      </c>
      <c r="DY78" s="58">
        <f t="shared" si="202"/>
        <v>0</v>
      </c>
      <c r="DZ78" s="58" t="e">
        <f t="shared" si="120"/>
        <v>#DIV/0!</v>
      </c>
      <c r="EA78" s="58" t="e">
        <f t="shared" si="121"/>
        <v>#DIV/0!</v>
      </c>
      <c r="EB78" s="58" t="e">
        <f t="shared" si="203"/>
        <v>#DIV/0!</v>
      </c>
      <c r="EC78" s="58" t="e">
        <f t="shared" si="204"/>
        <v>#DIV/0!</v>
      </c>
      <c r="ED78" s="58" t="e">
        <f t="shared" si="205"/>
        <v>#DIV/0!</v>
      </c>
      <c r="EE78" s="58" t="e">
        <f t="shared" si="206"/>
        <v>#DIV/0!</v>
      </c>
      <c r="EF78" s="58" t="e">
        <f t="shared" si="207"/>
        <v>#DIV/0!</v>
      </c>
      <c r="EG78" s="58" t="e">
        <f t="shared" si="208"/>
        <v>#DIV/0!</v>
      </c>
      <c r="EH78" s="58" t="e">
        <f t="shared" si="209"/>
        <v>#DIV/0!</v>
      </c>
      <c r="EI78" s="58" t="e">
        <f t="shared" si="210"/>
        <v>#DIV/0!</v>
      </c>
      <c r="EJ78" s="58" t="e">
        <f t="shared" si="211"/>
        <v>#DIV/0!</v>
      </c>
      <c r="EK78" s="58" t="e">
        <f t="shared" si="212"/>
        <v>#DIV/0!</v>
      </c>
      <c r="EL78" s="58" t="e">
        <f t="shared" si="213"/>
        <v>#DIV/0!</v>
      </c>
      <c r="EM78" s="58" t="e">
        <f t="shared" si="214"/>
        <v>#DIV/0!</v>
      </c>
      <c r="EN78" s="58" t="e">
        <f t="shared" si="215"/>
        <v>#DIV/0!</v>
      </c>
      <c r="EO78" s="58" t="e">
        <f t="shared" si="216"/>
        <v>#DIV/0!</v>
      </c>
      <c r="EP78" s="58" t="e">
        <f t="shared" si="217"/>
        <v>#DIV/0!</v>
      </c>
      <c r="EQ78" s="58" t="e">
        <f t="shared" si="218"/>
        <v>#DIV/0!</v>
      </c>
      <c r="ER78" s="58" t="e">
        <f t="shared" si="219"/>
        <v>#DIV/0!</v>
      </c>
      <c r="ES78" s="58" t="e">
        <f t="shared" si="220"/>
        <v>#DIV/0!</v>
      </c>
      <c r="ET78" s="58" t="e">
        <f t="shared" si="221"/>
        <v>#DIV/0!</v>
      </c>
      <c r="EU78" s="58" t="e">
        <f t="shared" si="222"/>
        <v>#DIV/0!</v>
      </c>
      <c r="EV78" s="58" t="e">
        <f t="shared" si="223"/>
        <v>#DIV/0!</v>
      </c>
      <c r="EW78" s="58" t="e">
        <f t="shared" si="224"/>
        <v>#DIV/0!</v>
      </c>
      <c r="EX78" s="58" t="e">
        <f t="shared" si="225"/>
        <v>#DIV/0!</v>
      </c>
      <c r="EY78" s="58" t="e">
        <f t="shared" si="226"/>
        <v>#DIV/0!</v>
      </c>
      <c r="EZ78" s="58" t="e">
        <f t="shared" si="227"/>
        <v>#DIV/0!</v>
      </c>
      <c r="FA78" s="58" t="e">
        <f t="shared" si="228"/>
        <v>#DIV/0!</v>
      </c>
      <c r="FB78" s="58" t="e">
        <f t="shared" si="229"/>
        <v>#DIV/0!</v>
      </c>
      <c r="FC78" s="149" t="e">
        <f t="shared" si="230"/>
        <v>#DIV/0!</v>
      </c>
    </row>
    <row r="79" spans="1:159" x14ac:dyDescent="0.25">
      <c r="A79" s="90">
        <v>79</v>
      </c>
      <c r="B79" s="150"/>
      <c r="C79" s="151"/>
      <c r="D79" s="151"/>
      <c r="E79" s="151"/>
      <c r="F79" s="151"/>
      <c r="G79" s="151"/>
      <c r="H79" s="151"/>
      <c r="I79" s="151"/>
      <c r="J79" s="151"/>
      <c r="K79" s="152"/>
      <c r="L79" s="127" t="e">
        <f t="shared" si="122"/>
        <v>#DIV/0!</v>
      </c>
      <c r="M79" s="127" t="e">
        <f t="shared" si="123"/>
        <v>#DIV/0!</v>
      </c>
      <c r="N79" s="127">
        <f t="shared" si="124"/>
        <v>0</v>
      </c>
      <c r="O79" s="127" t="e">
        <f t="shared" si="125"/>
        <v>#DIV/0!</v>
      </c>
      <c r="P79" s="66" t="e">
        <f t="shared" si="126"/>
        <v>#DIV/0!</v>
      </c>
      <c r="Q79" s="40"/>
      <c r="R79" s="105" t="e">
        <f t="shared" si="127"/>
        <v>#DIV/0!</v>
      </c>
      <c r="S79" s="142">
        <f t="shared" si="128"/>
        <v>0</v>
      </c>
      <c r="T79" s="142" t="e">
        <f t="shared" si="129"/>
        <v>#DIV/0!</v>
      </c>
      <c r="U79" s="143">
        <v>1.31E-6</v>
      </c>
      <c r="V79" s="143" t="e">
        <f t="shared" si="130"/>
        <v>#DIV/0!</v>
      </c>
      <c r="W79" s="144">
        <v>0.4</v>
      </c>
      <c r="X79" s="143" t="e">
        <f t="shared" si="131"/>
        <v>#DIV/0!</v>
      </c>
      <c r="Y79" s="145">
        <v>2.5000000000000001E-2</v>
      </c>
      <c r="Z79" s="145" t="e">
        <f t="shared" si="132"/>
        <v>#DIV/0!</v>
      </c>
      <c r="AA79" s="145" t="e">
        <f t="shared" si="133"/>
        <v>#DIV/0!</v>
      </c>
      <c r="AB79" s="145" t="e">
        <f t="shared" si="134"/>
        <v>#DIV/0!</v>
      </c>
      <c r="AC79" s="145" t="e">
        <f t="shared" si="135"/>
        <v>#DIV/0!</v>
      </c>
      <c r="AD79" s="145" t="e">
        <f t="shared" si="136"/>
        <v>#DIV/0!</v>
      </c>
      <c r="AE79" s="146" t="e">
        <f t="shared" si="137"/>
        <v>#DIV/0!</v>
      </c>
      <c r="AF79" s="144" t="e">
        <f t="shared" si="138"/>
        <v>#DIV/0!</v>
      </c>
      <c r="AG79" s="144" t="e">
        <f t="shared" si="139"/>
        <v>#DIV/0!</v>
      </c>
      <c r="AI79" s="101">
        <v>0</v>
      </c>
      <c r="AJ79" s="101">
        <v>1</v>
      </c>
      <c r="AK79" s="101">
        <v>2</v>
      </c>
      <c r="AL79" s="101">
        <v>3</v>
      </c>
      <c r="AM79" s="101">
        <v>4</v>
      </c>
      <c r="AN79" s="101">
        <v>5</v>
      </c>
      <c r="AO79" s="101">
        <v>6</v>
      </c>
      <c r="AP79" s="101">
        <v>7</v>
      </c>
      <c r="AQ79" s="101">
        <v>8</v>
      </c>
      <c r="AR79" s="101">
        <v>9</v>
      </c>
      <c r="AS79" s="101">
        <v>10</v>
      </c>
      <c r="AT79" s="101">
        <v>11</v>
      </c>
      <c r="AU79" s="101">
        <v>12</v>
      </c>
      <c r="AV79" s="101">
        <v>13</v>
      </c>
      <c r="AW79" s="101">
        <v>14</v>
      </c>
      <c r="AX79" s="101">
        <v>15</v>
      </c>
      <c r="AY79" s="101">
        <v>16</v>
      </c>
      <c r="AZ79" s="101">
        <v>17</v>
      </c>
      <c r="BA79" s="101">
        <v>18</v>
      </c>
      <c r="BB79" s="101">
        <v>19</v>
      </c>
      <c r="BC79" s="101">
        <v>20</v>
      </c>
      <c r="BD79" s="101">
        <v>21</v>
      </c>
      <c r="BE79" s="101">
        <v>22</v>
      </c>
      <c r="BF79" s="101">
        <v>23</v>
      </c>
      <c r="BG79" s="101">
        <v>24</v>
      </c>
      <c r="BH79" s="101">
        <v>25</v>
      </c>
      <c r="BI79" s="101">
        <v>26</v>
      </c>
      <c r="BJ79" s="101">
        <v>27</v>
      </c>
      <c r="BK79" s="101">
        <v>28</v>
      </c>
      <c r="BL79" s="101">
        <v>29</v>
      </c>
      <c r="BM79" s="101">
        <v>30</v>
      </c>
      <c r="BN79" s="147">
        <v>0.03</v>
      </c>
      <c r="BO79" s="148">
        <f t="shared" si="140"/>
        <v>1</v>
      </c>
      <c r="BP79" s="148">
        <f t="shared" si="141"/>
        <v>0.970873786407767</v>
      </c>
      <c r="BQ79" s="148">
        <f t="shared" si="142"/>
        <v>0.94259590913375435</v>
      </c>
      <c r="BR79" s="148">
        <f t="shared" si="143"/>
        <v>0.91514165935315961</v>
      </c>
      <c r="BS79" s="148">
        <f t="shared" si="144"/>
        <v>0.888487047915689</v>
      </c>
      <c r="BT79" s="148">
        <f t="shared" si="145"/>
        <v>0.86260878438416411</v>
      </c>
      <c r="BU79" s="148">
        <f t="shared" si="146"/>
        <v>0.83748425668365445</v>
      </c>
      <c r="BV79" s="148">
        <f t="shared" si="147"/>
        <v>0.81309151134335378</v>
      </c>
      <c r="BW79" s="148">
        <f t="shared" si="148"/>
        <v>0.78940923431393573</v>
      </c>
      <c r="BX79" s="148">
        <f t="shared" si="149"/>
        <v>0.76641673234362695</v>
      </c>
      <c r="BY79" s="148">
        <f t="shared" si="150"/>
        <v>0.74409391489672516</v>
      </c>
      <c r="BZ79" s="148">
        <f t="shared" si="151"/>
        <v>0.72242127659876232</v>
      </c>
      <c r="CA79" s="148">
        <f t="shared" si="152"/>
        <v>0.70137988019297326</v>
      </c>
      <c r="CB79" s="148">
        <f t="shared" si="153"/>
        <v>0.68095133999317792</v>
      </c>
      <c r="CC79" s="148">
        <f t="shared" si="154"/>
        <v>0.66111780581861923</v>
      </c>
      <c r="CD79" s="148">
        <f t="shared" si="155"/>
        <v>0.64186194739671765</v>
      </c>
      <c r="CE79" s="148">
        <f t="shared" si="156"/>
        <v>0.62316693922011435</v>
      </c>
      <c r="CF79" s="148">
        <f t="shared" si="157"/>
        <v>0.60501644584477121</v>
      </c>
      <c r="CG79" s="148">
        <f t="shared" si="158"/>
        <v>0.5873946076162827</v>
      </c>
      <c r="CH79" s="148">
        <f t="shared" si="159"/>
        <v>0.57028602681192497</v>
      </c>
      <c r="CI79" s="148">
        <f t="shared" si="160"/>
        <v>0.55367575418633497</v>
      </c>
      <c r="CJ79" s="148">
        <f t="shared" si="161"/>
        <v>0.5375492759090631</v>
      </c>
      <c r="CK79" s="148">
        <f t="shared" si="162"/>
        <v>0.52189250088258554</v>
      </c>
      <c r="CL79" s="148">
        <f t="shared" si="163"/>
        <v>0.50669174842969467</v>
      </c>
      <c r="CM79" s="148">
        <f t="shared" si="164"/>
        <v>0.49193373633950943</v>
      </c>
      <c r="CN79" s="148">
        <f t="shared" si="165"/>
        <v>0.47760556926165965</v>
      </c>
      <c r="CO79" s="148">
        <f t="shared" si="166"/>
        <v>0.46369472743850448</v>
      </c>
      <c r="CP79" s="148">
        <f t="shared" si="167"/>
        <v>0.45018905576553836</v>
      </c>
      <c r="CQ79" s="148">
        <f t="shared" si="168"/>
        <v>0.4370767531704256</v>
      </c>
      <c r="CR79" s="148">
        <f t="shared" si="169"/>
        <v>0.42434636230138412</v>
      </c>
      <c r="CS79" s="148">
        <f t="shared" si="170"/>
        <v>0.41198675951590691</v>
      </c>
      <c r="CT79" s="58">
        <f t="shared" si="171"/>
        <v>0</v>
      </c>
      <c r="CU79" s="58" t="e">
        <f t="shared" si="172"/>
        <v>#DIV/0!</v>
      </c>
      <c r="CV79" s="58" t="e">
        <f t="shared" si="173"/>
        <v>#DIV/0!</v>
      </c>
      <c r="CW79" s="58" t="e">
        <f t="shared" si="174"/>
        <v>#DIV/0!</v>
      </c>
      <c r="CX79" s="58" t="e">
        <f t="shared" si="175"/>
        <v>#DIV/0!</v>
      </c>
      <c r="CY79" s="58" t="e">
        <f t="shared" si="176"/>
        <v>#DIV/0!</v>
      </c>
      <c r="CZ79" s="58" t="e">
        <f t="shared" si="177"/>
        <v>#DIV/0!</v>
      </c>
      <c r="DA79" s="58" t="e">
        <f t="shared" si="178"/>
        <v>#DIV/0!</v>
      </c>
      <c r="DB79" s="58" t="e">
        <f t="shared" si="179"/>
        <v>#DIV/0!</v>
      </c>
      <c r="DC79" s="58" t="e">
        <f t="shared" si="180"/>
        <v>#DIV/0!</v>
      </c>
      <c r="DD79" s="58" t="e">
        <f t="shared" si="181"/>
        <v>#DIV/0!</v>
      </c>
      <c r="DE79" s="58" t="e">
        <f t="shared" si="182"/>
        <v>#DIV/0!</v>
      </c>
      <c r="DF79" s="58" t="e">
        <f t="shared" si="183"/>
        <v>#DIV/0!</v>
      </c>
      <c r="DG79" s="58" t="e">
        <f t="shared" si="184"/>
        <v>#DIV/0!</v>
      </c>
      <c r="DH79" s="58" t="e">
        <f t="shared" si="185"/>
        <v>#DIV/0!</v>
      </c>
      <c r="DI79" s="58" t="e">
        <f t="shared" si="186"/>
        <v>#DIV/0!</v>
      </c>
      <c r="DJ79" s="58" t="e">
        <f t="shared" si="187"/>
        <v>#DIV/0!</v>
      </c>
      <c r="DK79" s="58" t="e">
        <f t="shared" si="188"/>
        <v>#DIV/0!</v>
      </c>
      <c r="DL79" s="58" t="e">
        <f t="shared" si="189"/>
        <v>#DIV/0!</v>
      </c>
      <c r="DM79" s="58" t="e">
        <f t="shared" si="190"/>
        <v>#DIV/0!</v>
      </c>
      <c r="DN79" s="58" t="e">
        <f t="shared" si="191"/>
        <v>#DIV/0!</v>
      </c>
      <c r="DO79" s="58" t="e">
        <f t="shared" si="192"/>
        <v>#DIV/0!</v>
      </c>
      <c r="DP79" s="58" t="e">
        <f t="shared" si="193"/>
        <v>#DIV/0!</v>
      </c>
      <c r="DQ79" s="58" t="e">
        <f t="shared" si="194"/>
        <v>#DIV/0!</v>
      </c>
      <c r="DR79" s="58" t="e">
        <f t="shared" si="195"/>
        <v>#DIV/0!</v>
      </c>
      <c r="DS79" s="58" t="e">
        <f t="shared" si="196"/>
        <v>#DIV/0!</v>
      </c>
      <c r="DT79" s="58" t="e">
        <f t="shared" si="197"/>
        <v>#DIV/0!</v>
      </c>
      <c r="DU79" s="58" t="e">
        <f t="shared" si="198"/>
        <v>#DIV/0!</v>
      </c>
      <c r="DV79" s="58" t="e">
        <f t="shared" si="199"/>
        <v>#DIV/0!</v>
      </c>
      <c r="DW79" s="58" t="e">
        <f t="shared" si="200"/>
        <v>#DIV/0!</v>
      </c>
      <c r="DX79" s="58" t="e">
        <f t="shared" si="201"/>
        <v>#DIV/0!</v>
      </c>
      <c r="DY79" s="58">
        <f t="shared" si="202"/>
        <v>0</v>
      </c>
      <c r="DZ79" s="58" t="e">
        <f t="shared" si="120"/>
        <v>#DIV/0!</v>
      </c>
      <c r="EA79" s="58" t="e">
        <f t="shared" si="121"/>
        <v>#DIV/0!</v>
      </c>
      <c r="EB79" s="58" t="e">
        <f t="shared" si="203"/>
        <v>#DIV/0!</v>
      </c>
      <c r="EC79" s="58" t="e">
        <f t="shared" si="204"/>
        <v>#DIV/0!</v>
      </c>
      <c r="ED79" s="58" t="e">
        <f t="shared" si="205"/>
        <v>#DIV/0!</v>
      </c>
      <c r="EE79" s="58" t="e">
        <f t="shared" si="206"/>
        <v>#DIV/0!</v>
      </c>
      <c r="EF79" s="58" t="e">
        <f t="shared" si="207"/>
        <v>#DIV/0!</v>
      </c>
      <c r="EG79" s="58" t="e">
        <f t="shared" si="208"/>
        <v>#DIV/0!</v>
      </c>
      <c r="EH79" s="58" t="e">
        <f t="shared" si="209"/>
        <v>#DIV/0!</v>
      </c>
      <c r="EI79" s="58" t="e">
        <f t="shared" si="210"/>
        <v>#DIV/0!</v>
      </c>
      <c r="EJ79" s="58" t="e">
        <f t="shared" si="211"/>
        <v>#DIV/0!</v>
      </c>
      <c r="EK79" s="58" t="e">
        <f t="shared" si="212"/>
        <v>#DIV/0!</v>
      </c>
      <c r="EL79" s="58" t="e">
        <f t="shared" si="213"/>
        <v>#DIV/0!</v>
      </c>
      <c r="EM79" s="58" t="e">
        <f t="shared" si="214"/>
        <v>#DIV/0!</v>
      </c>
      <c r="EN79" s="58" t="e">
        <f t="shared" si="215"/>
        <v>#DIV/0!</v>
      </c>
      <c r="EO79" s="58" t="e">
        <f t="shared" si="216"/>
        <v>#DIV/0!</v>
      </c>
      <c r="EP79" s="58" t="e">
        <f t="shared" si="217"/>
        <v>#DIV/0!</v>
      </c>
      <c r="EQ79" s="58" t="e">
        <f t="shared" si="218"/>
        <v>#DIV/0!</v>
      </c>
      <c r="ER79" s="58" t="e">
        <f t="shared" si="219"/>
        <v>#DIV/0!</v>
      </c>
      <c r="ES79" s="58" t="e">
        <f t="shared" si="220"/>
        <v>#DIV/0!</v>
      </c>
      <c r="ET79" s="58" t="e">
        <f t="shared" si="221"/>
        <v>#DIV/0!</v>
      </c>
      <c r="EU79" s="58" t="e">
        <f t="shared" si="222"/>
        <v>#DIV/0!</v>
      </c>
      <c r="EV79" s="58" t="e">
        <f t="shared" si="223"/>
        <v>#DIV/0!</v>
      </c>
      <c r="EW79" s="58" t="e">
        <f t="shared" si="224"/>
        <v>#DIV/0!</v>
      </c>
      <c r="EX79" s="58" t="e">
        <f t="shared" si="225"/>
        <v>#DIV/0!</v>
      </c>
      <c r="EY79" s="58" t="e">
        <f t="shared" si="226"/>
        <v>#DIV/0!</v>
      </c>
      <c r="EZ79" s="58" t="e">
        <f t="shared" si="227"/>
        <v>#DIV/0!</v>
      </c>
      <c r="FA79" s="58" t="e">
        <f t="shared" si="228"/>
        <v>#DIV/0!</v>
      </c>
      <c r="FB79" s="58" t="e">
        <f t="shared" si="229"/>
        <v>#DIV/0!</v>
      </c>
      <c r="FC79" s="149" t="e">
        <f t="shared" si="230"/>
        <v>#DIV/0!</v>
      </c>
    </row>
    <row r="80" spans="1:159" x14ac:dyDescent="0.25">
      <c r="A80" s="90">
        <v>80</v>
      </c>
      <c r="B80" s="150"/>
      <c r="C80" s="151"/>
      <c r="D80" s="151"/>
      <c r="E80" s="151"/>
      <c r="F80" s="151"/>
      <c r="G80" s="151"/>
      <c r="H80" s="151"/>
      <c r="I80" s="151"/>
      <c r="J80" s="151"/>
      <c r="K80" s="152"/>
      <c r="L80" s="127" t="e">
        <f t="shared" si="122"/>
        <v>#DIV/0!</v>
      </c>
      <c r="M80" s="127" t="e">
        <f t="shared" si="123"/>
        <v>#DIV/0!</v>
      </c>
      <c r="N80" s="127">
        <f t="shared" si="124"/>
        <v>0</v>
      </c>
      <c r="O80" s="127" t="e">
        <f t="shared" si="125"/>
        <v>#DIV/0!</v>
      </c>
      <c r="P80" s="66" t="e">
        <f t="shared" si="126"/>
        <v>#DIV/0!</v>
      </c>
      <c r="Q80" s="40"/>
      <c r="R80" s="105" t="e">
        <f t="shared" si="127"/>
        <v>#DIV/0!</v>
      </c>
      <c r="S80" s="142">
        <f t="shared" si="128"/>
        <v>0</v>
      </c>
      <c r="T80" s="142" t="e">
        <f t="shared" si="129"/>
        <v>#DIV/0!</v>
      </c>
      <c r="U80" s="143">
        <v>1.31E-6</v>
      </c>
      <c r="V80" s="143" t="e">
        <f t="shared" si="130"/>
        <v>#DIV/0!</v>
      </c>
      <c r="W80" s="144">
        <v>0.4</v>
      </c>
      <c r="X80" s="143" t="e">
        <f t="shared" si="131"/>
        <v>#DIV/0!</v>
      </c>
      <c r="Y80" s="145">
        <v>2.5000000000000001E-2</v>
      </c>
      <c r="Z80" s="145" t="e">
        <f t="shared" si="132"/>
        <v>#DIV/0!</v>
      </c>
      <c r="AA80" s="145" t="e">
        <f t="shared" si="133"/>
        <v>#DIV/0!</v>
      </c>
      <c r="AB80" s="145" t="e">
        <f t="shared" si="134"/>
        <v>#DIV/0!</v>
      </c>
      <c r="AC80" s="145" t="e">
        <f t="shared" si="135"/>
        <v>#DIV/0!</v>
      </c>
      <c r="AD80" s="145" t="e">
        <f t="shared" si="136"/>
        <v>#DIV/0!</v>
      </c>
      <c r="AE80" s="146" t="e">
        <f t="shared" si="137"/>
        <v>#DIV/0!</v>
      </c>
      <c r="AF80" s="144" t="e">
        <f t="shared" si="138"/>
        <v>#DIV/0!</v>
      </c>
      <c r="AG80" s="144" t="e">
        <f t="shared" si="139"/>
        <v>#DIV/0!</v>
      </c>
      <c r="AI80" s="101">
        <v>0</v>
      </c>
      <c r="AJ80" s="101">
        <v>1</v>
      </c>
      <c r="AK80" s="101">
        <v>2</v>
      </c>
      <c r="AL80" s="101">
        <v>3</v>
      </c>
      <c r="AM80" s="101">
        <v>4</v>
      </c>
      <c r="AN80" s="101">
        <v>5</v>
      </c>
      <c r="AO80" s="101">
        <v>6</v>
      </c>
      <c r="AP80" s="101">
        <v>7</v>
      </c>
      <c r="AQ80" s="101">
        <v>8</v>
      </c>
      <c r="AR80" s="101">
        <v>9</v>
      </c>
      <c r="AS80" s="101">
        <v>10</v>
      </c>
      <c r="AT80" s="101">
        <v>11</v>
      </c>
      <c r="AU80" s="101">
        <v>12</v>
      </c>
      <c r="AV80" s="101">
        <v>13</v>
      </c>
      <c r="AW80" s="101">
        <v>14</v>
      </c>
      <c r="AX80" s="101">
        <v>15</v>
      </c>
      <c r="AY80" s="101">
        <v>16</v>
      </c>
      <c r="AZ80" s="101">
        <v>17</v>
      </c>
      <c r="BA80" s="101">
        <v>18</v>
      </c>
      <c r="BB80" s="101">
        <v>19</v>
      </c>
      <c r="BC80" s="101">
        <v>20</v>
      </c>
      <c r="BD80" s="101">
        <v>21</v>
      </c>
      <c r="BE80" s="101">
        <v>22</v>
      </c>
      <c r="BF80" s="101">
        <v>23</v>
      </c>
      <c r="BG80" s="101">
        <v>24</v>
      </c>
      <c r="BH80" s="101">
        <v>25</v>
      </c>
      <c r="BI80" s="101">
        <v>26</v>
      </c>
      <c r="BJ80" s="101">
        <v>27</v>
      </c>
      <c r="BK80" s="101">
        <v>28</v>
      </c>
      <c r="BL80" s="101">
        <v>29</v>
      </c>
      <c r="BM80" s="101">
        <v>30</v>
      </c>
      <c r="BN80" s="147">
        <v>0.03</v>
      </c>
      <c r="BO80" s="148">
        <f t="shared" si="140"/>
        <v>1</v>
      </c>
      <c r="BP80" s="148">
        <f t="shared" si="141"/>
        <v>0.970873786407767</v>
      </c>
      <c r="BQ80" s="148">
        <f t="shared" si="142"/>
        <v>0.94259590913375435</v>
      </c>
      <c r="BR80" s="148">
        <f t="shared" si="143"/>
        <v>0.91514165935315961</v>
      </c>
      <c r="BS80" s="148">
        <f t="shared" si="144"/>
        <v>0.888487047915689</v>
      </c>
      <c r="BT80" s="148">
        <f t="shared" si="145"/>
        <v>0.86260878438416411</v>
      </c>
      <c r="BU80" s="148">
        <f t="shared" si="146"/>
        <v>0.83748425668365445</v>
      </c>
      <c r="BV80" s="148">
        <f t="shared" si="147"/>
        <v>0.81309151134335378</v>
      </c>
      <c r="BW80" s="148">
        <f t="shared" si="148"/>
        <v>0.78940923431393573</v>
      </c>
      <c r="BX80" s="148">
        <f t="shared" si="149"/>
        <v>0.76641673234362695</v>
      </c>
      <c r="BY80" s="148">
        <f t="shared" si="150"/>
        <v>0.74409391489672516</v>
      </c>
      <c r="BZ80" s="148">
        <f t="shared" si="151"/>
        <v>0.72242127659876232</v>
      </c>
      <c r="CA80" s="148">
        <f t="shared" si="152"/>
        <v>0.70137988019297326</v>
      </c>
      <c r="CB80" s="148">
        <f t="shared" si="153"/>
        <v>0.68095133999317792</v>
      </c>
      <c r="CC80" s="148">
        <f t="shared" si="154"/>
        <v>0.66111780581861923</v>
      </c>
      <c r="CD80" s="148">
        <f t="shared" si="155"/>
        <v>0.64186194739671765</v>
      </c>
      <c r="CE80" s="148">
        <f t="shared" si="156"/>
        <v>0.62316693922011435</v>
      </c>
      <c r="CF80" s="148">
        <f t="shared" si="157"/>
        <v>0.60501644584477121</v>
      </c>
      <c r="CG80" s="148">
        <f t="shared" si="158"/>
        <v>0.5873946076162827</v>
      </c>
      <c r="CH80" s="148">
        <f t="shared" si="159"/>
        <v>0.57028602681192497</v>
      </c>
      <c r="CI80" s="148">
        <f t="shared" si="160"/>
        <v>0.55367575418633497</v>
      </c>
      <c r="CJ80" s="148">
        <f t="shared" si="161"/>
        <v>0.5375492759090631</v>
      </c>
      <c r="CK80" s="148">
        <f t="shared" si="162"/>
        <v>0.52189250088258554</v>
      </c>
      <c r="CL80" s="148">
        <f t="shared" si="163"/>
        <v>0.50669174842969467</v>
      </c>
      <c r="CM80" s="148">
        <f t="shared" si="164"/>
        <v>0.49193373633950943</v>
      </c>
      <c r="CN80" s="148">
        <f t="shared" si="165"/>
        <v>0.47760556926165965</v>
      </c>
      <c r="CO80" s="148">
        <f t="shared" si="166"/>
        <v>0.46369472743850448</v>
      </c>
      <c r="CP80" s="148">
        <f t="shared" si="167"/>
        <v>0.45018905576553836</v>
      </c>
      <c r="CQ80" s="148">
        <f t="shared" si="168"/>
        <v>0.4370767531704256</v>
      </c>
      <c r="CR80" s="148">
        <f t="shared" si="169"/>
        <v>0.42434636230138412</v>
      </c>
      <c r="CS80" s="148">
        <f t="shared" si="170"/>
        <v>0.41198675951590691</v>
      </c>
      <c r="CT80" s="58">
        <f t="shared" si="171"/>
        <v>0</v>
      </c>
      <c r="CU80" s="58" t="e">
        <f t="shared" si="172"/>
        <v>#DIV/0!</v>
      </c>
      <c r="CV80" s="58" t="e">
        <f t="shared" si="173"/>
        <v>#DIV/0!</v>
      </c>
      <c r="CW80" s="58" t="e">
        <f t="shared" si="174"/>
        <v>#DIV/0!</v>
      </c>
      <c r="CX80" s="58" t="e">
        <f t="shared" si="175"/>
        <v>#DIV/0!</v>
      </c>
      <c r="CY80" s="58" t="e">
        <f t="shared" si="176"/>
        <v>#DIV/0!</v>
      </c>
      <c r="CZ80" s="58" t="e">
        <f t="shared" si="177"/>
        <v>#DIV/0!</v>
      </c>
      <c r="DA80" s="58" t="e">
        <f t="shared" si="178"/>
        <v>#DIV/0!</v>
      </c>
      <c r="DB80" s="58" t="e">
        <f t="shared" si="179"/>
        <v>#DIV/0!</v>
      </c>
      <c r="DC80" s="58" t="e">
        <f t="shared" si="180"/>
        <v>#DIV/0!</v>
      </c>
      <c r="DD80" s="58" t="e">
        <f t="shared" si="181"/>
        <v>#DIV/0!</v>
      </c>
      <c r="DE80" s="58" t="e">
        <f t="shared" si="182"/>
        <v>#DIV/0!</v>
      </c>
      <c r="DF80" s="58" t="e">
        <f t="shared" si="183"/>
        <v>#DIV/0!</v>
      </c>
      <c r="DG80" s="58" t="e">
        <f t="shared" si="184"/>
        <v>#DIV/0!</v>
      </c>
      <c r="DH80" s="58" t="e">
        <f t="shared" si="185"/>
        <v>#DIV/0!</v>
      </c>
      <c r="DI80" s="58" t="e">
        <f t="shared" si="186"/>
        <v>#DIV/0!</v>
      </c>
      <c r="DJ80" s="58" t="e">
        <f t="shared" si="187"/>
        <v>#DIV/0!</v>
      </c>
      <c r="DK80" s="58" t="e">
        <f t="shared" si="188"/>
        <v>#DIV/0!</v>
      </c>
      <c r="DL80" s="58" t="e">
        <f t="shared" si="189"/>
        <v>#DIV/0!</v>
      </c>
      <c r="DM80" s="58" t="e">
        <f t="shared" si="190"/>
        <v>#DIV/0!</v>
      </c>
      <c r="DN80" s="58" t="e">
        <f t="shared" si="191"/>
        <v>#DIV/0!</v>
      </c>
      <c r="DO80" s="58" t="e">
        <f t="shared" si="192"/>
        <v>#DIV/0!</v>
      </c>
      <c r="DP80" s="58" t="e">
        <f t="shared" si="193"/>
        <v>#DIV/0!</v>
      </c>
      <c r="DQ80" s="58" t="e">
        <f t="shared" si="194"/>
        <v>#DIV/0!</v>
      </c>
      <c r="DR80" s="58" t="e">
        <f t="shared" si="195"/>
        <v>#DIV/0!</v>
      </c>
      <c r="DS80" s="58" t="e">
        <f t="shared" si="196"/>
        <v>#DIV/0!</v>
      </c>
      <c r="DT80" s="58" t="e">
        <f t="shared" si="197"/>
        <v>#DIV/0!</v>
      </c>
      <c r="DU80" s="58" t="e">
        <f t="shared" si="198"/>
        <v>#DIV/0!</v>
      </c>
      <c r="DV80" s="58" t="e">
        <f t="shared" si="199"/>
        <v>#DIV/0!</v>
      </c>
      <c r="DW80" s="58" t="e">
        <f t="shared" si="200"/>
        <v>#DIV/0!</v>
      </c>
      <c r="DX80" s="58" t="e">
        <f t="shared" si="201"/>
        <v>#DIV/0!</v>
      </c>
      <c r="DY80" s="58">
        <f t="shared" si="202"/>
        <v>0</v>
      </c>
      <c r="DZ80" s="58" t="e">
        <f t="shared" si="120"/>
        <v>#DIV/0!</v>
      </c>
      <c r="EA80" s="58" t="e">
        <f t="shared" si="121"/>
        <v>#DIV/0!</v>
      </c>
      <c r="EB80" s="58" t="e">
        <f t="shared" si="203"/>
        <v>#DIV/0!</v>
      </c>
      <c r="EC80" s="58" t="e">
        <f t="shared" si="204"/>
        <v>#DIV/0!</v>
      </c>
      <c r="ED80" s="58" t="e">
        <f t="shared" si="205"/>
        <v>#DIV/0!</v>
      </c>
      <c r="EE80" s="58" t="e">
        <f t="shared" si="206"/>
        <v>#DIV/0!</v>
      </c>
      <c r="EF80" s="58" t="e">
        <f t="shared" si="207"/>
        <v>#DIV/0!</v>
      </c>
      <c r="EG80" s="58" t="e">
        <f t="shared" si="208"/>
        <v>#DIV/0!</v>
      </c>
      <c r="EH80" s="58" t="e">
        <f t="shared" si="209"/>
        <v>#DIV/0!</v>
      </c>
      <c r="EI80" s="58" t="e">
        <f t="shared" si="210"/>
        <v>#DIV/0!</v>
      </c>
      <c r="EJ80" s="58" t="e">
        <f t="shared" si="211"/>
        <v>#DIV/0!</v>
      </c>
      <c r="EK80" s="58" t="e">
        <f t="shared" si="212"/>
        <v>#DIV/0!</v>
      </c>
      <c r="EL80" s="58" t="e">
        <f t="shared" si="213"/>
        <v>#DIV/0!</v>
      </c>
      <c r="EM80" s="58" t="e">
        <f t="shared" si="214"/>
        <v>#DIV/0!</v>
      </c>
      <c r="EN80" s="58" t="e">
        <f t="shared" si="215"/>
        <v>#DIV/0!</v>
      </c>
      <c r="EO80" s="58" t="e">
        <f t="shared" si="216"/>
        <v>#DIV/0!</v>
      </c>
      <c r="EP80" s="58" t="e">
        <f t="shared" si="217"/>
        <v>#DIV/0!</v>
      </c>
      <c r="EQ80" s="58" t="e">
        <f t="shared" si="218"/>
        <v>#DIV/0!</v>
      </c>
      <c r="ER80" s="58" t="e">
        <f t="shared" si="219"/>
        <v>#DIV/0!</v>
      </c>
      <c r="ES80" s="58" t="e">
        <f t="shared" si="220"/>
        <v>#DIV/0!</v>
      </c>
      <c r="ET80" s="58" t="e">
        <f t="shared" si="221"/>
        <v>#DIV/0!</v>
      </c>
      <c r="EU80" s="58" t="e">
        <f t="shared" si="222"/>
        <v>#DIV/0!</v>
      </c>
      <c r="EV80" s="58" t="e">
        <f t="shared" si="223"/>
        <v>#DIV/0!</v>
      </c>
      <c r="EW80" s="58" t="e">
        <f t="shared" si="224"/>
        <v>#DIV/0!</v>
      </c>
      <c r="EX80" s="58" t="e">
        <f t="shared" si="225"/>
        <v>#DIV/0!</v>
      </c>
      <c r="EY80" s="58" t="e">
        <f t="shared" si="226"/>
        <v>#DIV/0!</v>
      </c>
      <c r="EZ80" s="58" t="e">
        <f t="shared" si="227"/>
        <v>#DIV/0!</v>
      </c>
      <c r="FA80" s="58" t="e">
        <f t="shared" si="228"/>
        <v>#DIV/0!</v>
      </c>
      <c r="FB80" s="58" t="e">
        <f t="shared" si="229"/>
        <v>#DIV/0!</v>
      </c>
      <c r="FC80" s="149" t="e">
        <f t="shared" si="230"/>
        <v>#DIV/0!</v>
      </c>
    </row>
    <row r="81" spans="1:159" x14ac:dyDescent="0.25">
      <c r="A81" s="90">
        <v>81</v>
      </c>
      <c r="B81" s="150"/>
      <c r="C81" s="151"/>
      <c r="D81" s="151"/>
      <c r="E81" s="151"/>
      <c r="F81" s="151"/>
      <c r="G81" s="151"/>
      <c r="H81" s="151"/>
      <c r="I81" s="151"/>
      <c r="J81" s="151"/>
      <c r="K81" s="152"/>
      <c r="L81" s="127" t="e">
        <f t="shared" si="122"/>
        <v>#DIV/0!</v>
      </c>
      <c r="M81" s="127" t="e">
        <f t="shared" si="123"/>
        <v>#DIV/0!</v>
      </c>
      <c r="N81" s="127">
        <f t="shared" si="124"/>
        <v>0</v>
      </c>
      <c r="O81" s="127" t="e">
        <f t="shared" si="125"/>
        <v>#DIV/0!</v>
      </c>
      <c r="P81" s="66" t="e">
        <f t="shared" si="126"/>
        <v>#DIV/0!</v>
      </c>
      <c r="Q81" s="40"/>
      <c r="R81" s="105" t="e">
        <f t="shared" si="127"/>
        <v>#DIV/0!</v>
      </c>
      <c r="S81" s="142">
        <f t="shared" si="128"/>
        <v>0</v>
      </c>
      <c r="T81" s="142" t="e">
        <f t="shared" si="129"/>
        <v>#DIV/0!</v>
      </c>
      <c r="U81" s="143">
        <v>1.31E-6</v>
      </c>
      <c r="V81" s="143" t="e">
        <f t="shared" si="130"/>
        <v>#DIV/0!</v>
      </c>
      <c r="W81" s="144">
        <v>0.4</v>
      </c>
      <c r="X81" s="143" t="e">
        <f t="shared" si="131"/>
        <v>#DIV/0!</v>
      </c>
      <c r="Y81" s="145">
        <v>2.5000000000000001E-2</v>
      </c>
      <c r="Z81" s="145" t="e">
        <f t="shared" si="132"/>
        <v>#DIV/0!</v>
      </c>
      <c r="AA81" s="145" t="e">
        <f t="shared" si="133"/>
        <v>#DIV/0!</v>
      </c>
      <c r="AB81" s="145" t="e">
        <f t="shared" si="134"/>
        <v>#DIV/0!</v>
      </c>
      <c r="AC81" s="145" t="e">
        <f t="shared" si="135"/>
        <v>#DIV/0!</v>
      </c>
      <c r="AD81" s="145" t="e">
        <f t="shared" si="136"/>
        <v>#DIV/0!</v>
      </c>
      <c r="AE81" s="146" t="e">
        <f t="shared" si="137"/>
        <v>#DIV/0!</v>
      </c>
      <c r="AF81" s="144" t="e">
        <f t="shared" si="138"/>
        <v>#DIV/0!</v>
      </c>
      <c r="AG81" s="144" t="e">
        <f t="shared" si="139"/>
        <v>#DIV/0!</v>
      </c>
      <c r="AI81" s="101">
        <v>0</v>
      </c>
      <c r="AJ81" s="101">
        <v>1</v>
      </c>
      <c r="AK81" s="101">
        <v>2</v>
      </c>
      <c r="AL81" s="101">
        <v>3</v>
      </c>
      <c r="AM81" s="101">
        <v>4</v>
      </c>
      <c r="AN81" s="101">
        <v>5</v>
      </c>
      <c r="AO81" s="101">
        <v>6</v>
      </c>
      <c r="AP81" s="101">
        <v>7</v>
      </c>
      <c r="AQ81" s="101">
        <v>8</v>
      </c>
      <c r="AR81" s="101">
        <v>9</v>
      </c>
      <c r="AS81" s="101">
        <v>10</v>
      </c>
      <c r="AT81" s="101">
        <v>11</v>
      </c>
      <c r="AU81" s="101">
        <v>12</v>
      </c>
      <c r="AV81" s="101">
        <v>13</v>
      </c>
      <c r="AW81" s="101">
        <v>14</v>
      </c>
      <c r="AX81" s="101">
        <v>15</v>
      </c>
      <c r="AY81" s="101">
        <v>16</v>
      </c>
      <c r="AZ81" s="101">
        <v>17</v>
      </c>
      <c r="BA81" s="101">
        <v>18</v>
      </c>
      <c r="BB81" s="101">
        <v>19</v>
      </c>
      <c r="BC81" s="101">
        <v>20</v>
      </c>
      <c r="BD81" s="101">
        <v>21</v>
      </c>
      <c r="BE81" s="101">
        <v>22</v>
      </c>
      <c r="BF81" s="101">
        <v>23</v>
      </c>
      <c r="BG81" s="101">
        <v>24</v>
      </c>
      <c r="BH81" s="101">
        <v>25</v>
      </c>
      <c r="BI81" s="101">
        <v>26</v>
      </c>
      <c r="BJ81" s="101">
        <v>27</v>
      </c>
      <c r="BK81" s="101">
        <v>28</v>
      </c>
      <c r="BL81" s="101">
        <v>29</v>
      </c>
      <c r="BM81" s="101">
        <v>30</v>
      </c>
      <c r="BN81" s="147">
        <v>0.03</v>
      </c>
      <c r="BO81" s="148">
        <f t="shared" si="140"/>
        <v>1</v>
      </c>
      <c r="BP81" s="148">
        <f t="shared" si="141"/>
        <v>0.970873786407767</v>
      </c>
      <c r="BQ81" s="148">
        <f t="shared" si="142"/>
        <v>0.94259590913375435</v>
      </c>
      <c r="BR81" s="148">
        <f t="shared" si="143"/>
        <v>0.91514165935315961</v>
      </c>
      <c r="BS81" s="148">
        <f t="shared" si="144"/>
        <v>0.888487047915689</v>
      </c>
      <c r="BT81" s="148">
        <f t="shared" si="145"/>
        <v>0.86260878438416411</v>
      </c>
      <c r="BU81" s="148">
        <f t="shared" si="146"/>
        <v>0.83748425668365445</v>
      </c>
      <c r="BV81" s="148">
        <f t="shared" si="147"/>
        <v>0.81309151134335378</v>
      </c>
      <c r="BW81" s="148">
        <f t="shared" si="148"/>
        <v>0.78940923431393573</v>
      </c>
      <c r="BX81" s="148">
        <f t="shared" si="149"/>
        <v>0.76641673234362695</v>
      </c>
      <c r="BY81" s="148">
        <f t="shared" si="150"/>
        <v>0.74409391489672516</v>
      </c>
      <c r="BZ81" s="148">
        <f t="shared" si="151"/>
        <v>0.72242127659876232</v>
      </c>
      <c r="CA81" s="148">
        <f t="shared" si="152"/>
        <v>0.70137988019297326</v>
      </c>
      <c r="CB81" s="148">
        <f t="shared" si="153"/>
        <v>0.68095133999317792</v>
      </c>
      <c r="CC81" s="148">
        <f t="shared" si="154"/>
        <v>0.66111780581861923</v>
      </c>
      <c r="CD81" s="148">
        <f t="shared" si="155"/>
        <v>0.64186194739671765</v>
      </c>
      <c r="CE81" s="148">
        <f t="shared" si="156"/>
        <v>0.62316693922011435</v>
      </c>
      <c r="CF81" s="148">
        <f t="shared" si="157"/>
        <v>0.60501644584477121</v>
      </c>
      <c r="CG81" s="148">
        <f t="shared" si="158"/>
        <v>0.5873946076162827</v>
      </c>
      <c r="CH81" s="148">
        <f t="shared" si="159"/>
        <v>0.57028602681192497</v>
      </c>
      <c r="CI81" s="148">
        <f t="shared" si="160"/>
        <v>0.55367575418633497</v>
      </c>
      <c r="CJ81" s="148">
        <f t="shared" si="161"/>
        <v>0.5375492759090631</v>
      </c>
      <c r="CK81" s="148">
        <f t="shared" si="162"/>
        <v>0.52189250088258554</v>
      </c>
      <c r="CL81" s="148">
        <f t="shared" si="163"/>
        <v>0.50669174842969467</v>
      </c>
      <c r="CM81" s="148">
        <f t="shared" si="164"/>
        <v>0.49193373633950943</v>
      </c>
      <c r="CN81" s="148">
        <f t="shared" si="165"/>
        <v>0.47760556926165965</v>
      </c>
      <c r="CO81" s="148">
        <f t="shared" si="166"/>
        <v>0.46369472743850448</v>
      </c>
      <c r="CP81" s="148">
        <f t="shared" si="167"/>
        <v>0.45018905576553836</v>
      </c>
      <c r="CQ81" s="148">
        <f t="shared" si="168"/>
        <v>0.4370767531704256</v>
      </c>
      <c r="CR81" s="148">
        <f t="shared" si="169"/>
        <v>0.42434636230138412</v>
      </c>
      <c r="CS81" s="148">
        <f t="shared" si="170"/>
        <v>0.41198675951590691</v>
      </c>
      <c r="CT81" s="58">
        <f t="shared" si="171"/>
        <v>0</v>
      </c>
      <c r="CU81" s="58" t="e">
        <f t="shared" si="172"/>
        <v>#DIV/0!</v>
      </c>
      <c r="CV81" s="58" t="e">
        <f t="shared" si="173"/>
        <v>#DIV/0!</v>
      </c>
      <c r="CW81" s="58" t="e">
        <f t="shared" si="174"/>
        <v>#DIV/0!</v>
      </c>
      <c r="CX81" s="58" t="e">
        <f t="shared" si="175"/>
        <v>#DIV/0!</v>
      </c>
      <c r="CY81" s="58" t="e">
        <f t="shared" si="176"/>
        <v>#DIV/0!</v>
      </c>
      <c r="CZ81" s="58" t="e">
        <f t="shared" si="177"/>
        <v>#DIV/0!</v>
      </c>
      <c r="DA81" s="58" t="e">
        <f t="shared" si="178"/>
        <v>#DIV/0!</v>
      </c>
      <c r="DB81" s="58" t="e">
        <f t="shared" si="179"/>
        <v>#DIV/0!</v>
      </c>
      <c r="DC81" s="58" t="e">
        <f t="shared" si="180"/>
        <v>#DIV/0!</v>
      </c>
      <c r="DD81" s="58" t="e">
        <f t="shared" si="181"/>
        <v>#DIV/0!</v>
      </c>
      <c r="DE81" s="58" t="e">
        <f t="shared" si="182"/>
        <v>#DIV/0!</v>
      </c>
      <c r="DF81" s="58" t="e">
        <f t="shared" si="183"/>
        <v>#DIV/0!</v>
      </c>
      <c r="DG81" s="58" t="e">
        <f t="shared" si="184"/>
        <v>#DIV/0!</v>
      </c>
      <c r="DH81" s="58" t="e">
        <f t="shared" si="185"/>
        <v>#DIV/0!</v>
      </c>
      <c r="DI81" s="58" t="e">
        <f t="shared" si="186"/>
        <v>#DIV/0!</v>
      </c>
      <c r="DJ81" s="58" t="e">
        <f t="shared" si="187"/>
        <v>#DIV/0!</v>
      </c>
      <c r="DK81" s="58" t="e">
        <f t="shared" si="188"/>
        <v>#DIV/0!</v>
      </c>
      <c r="DL81" s="58" t="e">
        <f t="shared" si="189"/>
        <v>#DIV/0!</v>
      </c>
      <c r="DM81" s="58" t="e">
        <f t="shared" si="190"/>
        <v>#DIV/0!</v>
      </c>
      <c r="DN81" s="58" t="e">
        <f t="shared" si="191"/>
        <v>#DIV/0!</v>
      </c>
      <c r="DO81" s="58" t="e">
        <f t="shared" si="192"/>
        <v>#DIV/0!</v>
      </c>
      <c r="DP81" s="58" t="e">
        <f t="shared" si="193"/>
        <v>#DIV/0!</v>
      </c>
      <c r="DQ81" s="58" t="e">
        <f t="shared" si="194"/>
        <v>#DIV/0!</v>
      </c>
      <c r="DR81" s="58" t="e">
        <f t="shared" si="195"/>
        <v>#DIV/0!</v>
      </c>
      <c r="DS81" s="58" t="e">
        <f t="shared" si="196"/>
        <v>#DIV/0!</v>
      </c>
      <c r="DT81" s="58" t="e">
        <f t="shared" si="197"/>
        <v>#DIV/0!</v>
      </c>
      <c r="DU81" s="58" t="e">
        <f t="shared" si="198"/>
        <v>#DIV/0!</v>
      </c>
      <c r="DV81" s="58" t="e">
        <f t="shared" si="199"/>
        <v>#DIV/0!</v>
      </c>
      <c r="DW81" s="58" t="e">
        <f t="shared" si="200"/>
        <v>#DIV/0!</v>
      </c>
      <c r="DX81" s="58" t="e">
        <f t="shared" si="201"/>
        <v>#DIV/0!</v>
      </c>
      <c r="DY81" s="58">
        <f t="shared" si="202"/>
        <v>0</v>
      </c>
      <c r="DZ81" s="58" t="e">
        <f t="shared" si="120"/>
        <v>#DIV/0!</v>
      </c>
      <c r="EA81" s="58" t="e">
        <f t="shared" si="121"/>
        <v>#DIV/0!</v>
      </c>
      <c r="EB81" s="58" t="e">
        <f t="shared" si="203"/>
        <v>#DIV/0!</v>
      </c>
      <c r="EC81" s="58" t="e">
        <f t="shared" si="204"/>
        <v>#DIV/0!</v>
      </c>
      <c r="ED81" s="58" t="e">
        <f t="shared" si="205"/>
        <v>#DIV/0!</v>
      </c>
      <c r="EE81" s="58" t="e">
        <f t="shared" si="206"/>
        <v>#DIV/0!</v>
      </c>
      <c r="EF81" s="58" t="e">
        <f t="shared" si="207"/>
        <v>#DIV/0!</v>
      </c>
      <c r="EG81" s="58" t="e">
        <f t="shared" si="208"/>
        <v>#DIV/0!</v>
      </c>
      <c r="EH81" s="58" t="e">
        <f t="shared" si="209"/>
        <v>#DIV/0!</v>
      </c>
      <c r="EI81" s="58" t="e">
        <f t="shared" si="210"/>
        <v>#DIV/0!</v>
      </c>
      <c r="EJ81" s="58" t="e">
        <f t="shared" si="211"/>
        <v>#DIV/0!</v>
      </c>
      <c r="EK81" s="58" t="e">
        <f t="shared" si="212"/>
        <v>#DIV/0!</v>
      </c>
      <c r="EL81" s="58" t="e">
        <f t="shared" si="213"/>
        <v>#DIV/0!</v>
      </c>
      <c r="EM81" s="58" t="e">
        <f t="shared" si="214"/>
        <v>#DIV/0!</v>
      </c>
      <c r="EN81" s="58" t="e">
        <f t="shared" si="215"/>
        <v>#DIV/0!</v>
      </c>
      <c r="EO81" s="58" t="e">
        <f t="shared" si="216"/>
        <v>#DIV/0!</v>
      </c>
      <c r="EP81" s="58" t="e">
        <f t="shared" si="217"/>
        <v>#DIV/0!</v>
      </c>
      <c r="EQ81" s="58" t="e">
        <f t="shared" si="218"/>
        <v>#DIV/0!</v>
      </c>
      <c r="ER81" s="58" t="e">
        <f t="shared" si="219"/>
        <v>#DIV/0!</v>
      </c>
      <c r="ES81" s="58" t="e">
        <f t="shared" si="220"/>
        <v>#DIV/0!</v>
      </c>
      <c r="ET81" s="58" t="e">
        <f t="shared" si="221"/>
        <v>#DIV/0!</v>
      </c>
      <c r="EU81" s="58" t="e">
        <f t="shared" si="222"/>
        <v>#DIV/0!</v>
      </c>
      <c r="EV81" s="58" t="e">
        <f t="shared" si="223"/>
        <v>#DIV/0!</v>
      </c>
      <c r="EW81" s="58" t="e">
        <f t="shared" si="224"/>
        <v>#DIV/0!</v>
      </c>
      <c r="EX81" s="58" t="e">
        <f t="shared" si="225"/>
        <v>#DIV/0!</v>
      </c>
      <c r="EY81" s="58" t="e">
        <f t="shared" si="226"/>
        <v>#DIV/0!</v>
      </c>
      <c r="EZ81" s="58" t="e">
        <f t="shared" si="227"/>
        <v>#DIV/0!</v>
      </c>
      <c r="FA81" s="58" t="e">
        <f t="shared" si="228"/>
        <v>#DIV/0!</v>
      </c>
      <c r="FB81" s="58" t="e">
        <f t="shared" si="229"/>
        <v>#DIV/0!</v>
      </c>
      <c r="FC81" s="149" t="e">
        <f t="shared" si="230"/>
        <v>#DIV/0!</v>
      </c>
    </row>
    <row r="82" spans="1:159" x14ac:dyDescent="0.25">
      <c r="A82" s="90">
        <v>82</v>
      </c>
      <c r="B82" s="150"/>
      <c r="C82" s="151"/>
      <c r="D82" s="151"/>
      <c r="E82" s="151"/>
      <c r="F82" s="151"/>
      <c r="G82" s="151"/>
      <c r="H82" s="151"/>
      <c r="I82" s="151"/>
      <c r="J82" s="151"/>
      <c r="K82" s="152"/>
      <c r="L82" s="127" t="e">
        <f t="shared" si="122"/>
        <v>#DIV/0!</v>
      </c>
      <c r="M82" s="127" t="e">
        <f t="shared" si="123"/>
        <v>#DIV/0!</v>
      </c>
      <c r="N82" s="127">
        <f t="shared" si="124"/>
        <v>0</v>
      </c>
      <c r="O82" s="127" t="e">
        <f t="shared" si="125"/>
        <v>#DIV/0!</v>
      </c>
      <c r="P82" s="66" t="e">
        <f t="shared" si="126"/>
        <v>#DIV/0!</v>
      </c>
      <c r="Q82" s="40"/>
      <c r="R82" s="105" t="e">
        <f t="shared" si="127"/>
        <v>#DIV/0!</v>
      </c>
      <c r="S82" s="142">
        <f t="shared" si="128"/>
        <v>0</v>
      </c>
      <c r="T82" s="142" t="e">
        <f t="shared" si="129"/>
        <v>#DIV/0!</v>
      </c>
      <c r="U82" s="143">
        <v>1.31E-6</v>
      </c>
      <c r="V82" s="143" t="e">
        <f t="shared" si="130"/>
        <v>#DIV/0!</v>
      </c>
      <c r="W82" s="144">
        <v>0.4</v>
      </c>
      <c r="X82" s="143" t="e">
        <f t="shared" si="131"/>
        <v>#DIV/0!</v>
      </c>
      <c r="Y82" s="145">
        <v>2.5000000000000001E-2</v>
      </c>
      <c r="Z82" s="145" t="e">
        <f t="shared" si="132"/>
        <v>#DIV/0!</v>
      </c>
      <c r="AA82" s="145" t="e">
        <f t="shared" si="133"/>
        <v>#DIV/0!</v>
      </c>
      <c r="AB82" s="145" t="e">
        <f t="shared" si="134"/>
        <v>#DIV/0!</v>
      </c>
      <c r="AC82" s="145" t="e">
        <f t="shared" si="135"/>
        <v>#DIV/0!</v>
      </c>
      <c r="AD82" s="145" t="e">
        <f t="shared" si="136"/>
        <v>#DIV/0!</v>
      </c>
      <c r="AE82" s="146" t="e">
        <f t="shared" si="137"/>
        <v>#DIV/0!</v>
      </c>
      <c r="AF82" s="144" t="e">
        <f t="shared" si="138"/>
        <v>#DIV/0!</v>
      </c>
      <c r="AG82" s="144" t="e">
        <f t="shared" si="139"/>
        <v>#DIV/0!</v>
      </c>
      <c r="AI82" s="101">
        <v>0</v>
      </c>
      <c r="AJ82" s="101">
        <v>1</v>
      </c>
      <c r="AK82" s="101">
        <v>2</v>
      </c>
      <c r="AL82" s="101">
        <v>3</v>
      </c>
      <c r="AM82" s="101">
        <v>4</v>
      </c>
      <c r="AN82" s="101">
        <v>5</v>
      </c>
      <c r="AO82" s="101">
        <v>6</v>
      </c>
      <c r="AP82" s="101">
        <v>7</v>
      </c>
      <c r="AQ82" s="101">
        <v>8</v>
      </c>
      <c r="AR82" s="101">
        <v>9</v>
      </c>
      <c r="AS82" s="101">
        <v>10</v>
      </c>
      <c r="AT82" s="101">
        <v>11</v>
      </c>
      <c r="AU82" s="101">
        <v>12</v>
      </c>
      <c r="AV82" s="101">
        <v>13</v>
      </c>
      <c r="AW82" s="101">
        <v>14</v>
      </c>
      <c r="AX82" s="101">
        <v>15</v>
      </c>
      <c r="AY82" s="101">
        <v>16</v>
      </c>
      <c r="AZ82" s="101">
        <v>17</v>
      </c>
      <c r="BA82" s="101">
        <v>18</v>
      </c>
      <c r="BB82" s="101">
        <v>19</v>
      </c>
      <c r="BC82" s="101">
        <v>20</v>
      </c>
      <c r="BD82" s="101">
        <v>21</v>
      </c>
      <c r="BE82" s="101">
        <v>22</v>
      </c>
      <c r="BF82" s="101">
        <v>23</v>
      </c>
      <c r="BG82" s="101">
        <v>24</v>
      </c>
      <c r="BH82" s="101">
        <v>25</v>
      </c>
      <c r="BI82" s="101">
        <v>26</v>
      </c>
      <c r="BJ82" s="101">
        <v>27</v>
      </c>
      <c r="BK82" s="101">
        <v>28</v>
      </c>
      <c r="BL82" s="101">
        <v>29</v>
      </c>
      <c r="BM82" s="101">
        <v>30</v>
      </c>
      <c r="BN82" s="147">
        <v>0.03</v>
      </c>
      <c r="BO82" s="148">
        <f t="shared" si="140"/>
        <v>1</v>
      </c>
      <c r="BP82" s="148">
        <f t="shared" si="141"/>
        <v>0.970873786407767</v>
      </c>
      <c r="BQ82" s="148">
        <f t="shared" si="142"/>
        <v>0.94259590913375435</v>
      </c>
      <c r="BR82" s="148">
        <f t="shared" si="143"/>
        <v>0.91514165935315961</v>
      </c>
      <c r="BS82" s="148">
        <f t="shared" si="144"/>
        <v>0.888487047915689</v>
      </c>
      <c r="BT82" s="148">
        <f t="shared" si="145"/>
        <v>0.86260878438416411</v>
      </c>
      <c r="BU82" s="148">
        <f t="shared" si="146"/>
        <v>0.83748425668365445</v>
      </c>
      <c r="BV82" s="148">
        <f t="shared" si="147"/>
        <v>0.81309151134335378</v>
      </c>
      <c r="BW82" s="148">
        <f t="shared" si="148"/>
        <v>0.78940923431393573</v>
      </c>
      <c r="BX82" s="148">
        <f t="shared" si="149"/>
        <v>0.76641673234362695</v>
      </c>
      <c r="BY82" s="148">
        <f t="shared" si="150"/>
        <v>0.74409391489672516</v>
      </c>
      <c r="BZ82" s="148">
        <f t="shared" si="151"/>
        <v>0.72242127659876232</v>
      </c>
      <c r="CA82" s="148">
        <f t="shared" si="152"/>
        <v>0.70137988019297326</v>
      </c>
      <c r="CB82" s="148">
        <f t="shared" si="153"/>
        <v>0.68095133999317792</v>
      </c>
      <c r="CC82" s="148">
        <f t="shared" si="154"/>
        <v>0.66111780581861923</v>
      </c>
      <c r="CD82" s="148">
        <f t="shared" si="155"/>
        <v>0.64186194739671765</v>
      </c>
      <c r="CE82" s="148">
        <f t="shared" si="156"/>
        <v>0.62316693922011435</v>
      </c>
      <c r="CF82" s="148">
        <f t="shared" si="157"/>
        <v>0.60501644584477121</v>
      </c>
      <c r="CG82" s="148">
        <f t="shared" si="158"/>
        <v>0.5873946076162827</v>
      </c>
      <c r="CH82" s="148">
        <f t="shared" si="159"/>
        <v>0.57028602681192497</v>
      </c>
      <c r="CI82" s="148">
        <f t="shared" si="160"/>
        <v>0.55367575418633497</v>
      </c>
      <c r="CJ82" s="148">
        <f t="shared" si="161"/>
        <v>0.5375492759090631</v>
      </c>
      <c r="CK82" s="148">
        <f t="shared" si="162"/>
        <v>0.52189250088258554</v>
      </c>
      <c r="CL82" s="148">
        <f t="shared" si="163"/>
        <v>0.50669174842969467</v>
      </c>
      <c r="CM82" s="148">
        <f t="shared" si="164"/>
        <v>0.49193373633950943</v>
      </c>
      <c r="CN82" s="148">
        <f t="shared" si="165"/>
        <v>0.47760556926165965</v>
      </c>
      <c r="CO82" s="148">
        <f t="shared" si="166"/>
        <v>0.46369472743850448</v>
      </c>
      <c r="CP82" s="148">
        <f t="shared" si="167"/>
        <v>0.45018905576553836</v>
      </c>
      <c r="CQ82" s="148">
        <f t="shared" si="168"/>
        <v>0.4370767531704256</v>
      </c>
      <c r="CR82" s="148">
        <f t="shared" si="169"/>
        <v>0.42434636230138412</v>
      </c>
      <c r="CS82" s="148">
        <f t="shared" si="170"/>
        <v>0.41198675951590691</v>
      </c>
      <c r="CT82" s="58">
        <f t="shared" si="171"/>
        <v>0</v>
      </c>
      <c r="CU82" s="58" t="e">
        <f t="shared" si="172"/>
        <v>#DIV/0!</v>
      </c>
      <c r="CV82" s="58" t="e">
        <f t="shared" si="173"/>
        <v>#DIV/0!</v>
      </c>
      <c r="CW82" s="58" t="e">
        <f t="shared" si="174"/>
        <v>#DIV/0!</v>
      </c>
      <c r="CX82" s="58" t="e">
        <f t="shared" si="175"/>
        <v>#DIV/0!</v>
      </c>
      <c r="CY82" s="58" t="e">
        <f t="shared" si="176"/>
        <v>#DIV/0!</v>
      </c>
      <c r="CZ82" s="58" t="e">
        <f t="shared" si="177"/>
        <v>#DIV/0!</v>
      </c>
      <c r="DA82" s="58" t="e">
        <f t="shared" si="178"/>
        <v>#DIV/0!</v>
      </c>
      <c r="DB82" s="58" t="e">
        <f t="shared" si="179"/>
        <v>#DIV/0!</v>
      </c>
      <c r="DC82" s="58" t="e">
        <f t="shared" si="180"/>
        <v>#DIV/0!</v>
      </c>
      <c r="DD82" s="58" t="e">
        <f t="shared" si="181"/>
        <v>#DIV/0!</v>
      </c>
      <c r="DE82" s="58" t="e">
        <f t="shared" si="182"/>
        <v>#DIV/0!</v>
      </c>
      <c r="DF82" s="58" t="e">
        <f t="shared" si="183"/>
        <v>#DIV/0!</v>
      </c>
      <c r="DG82" s="58" t="e">
        <f t="shared" si="184"/>
        <v>#DIV/0!</v>
      </c>
      <c r="DH82" s="58" t="e">
        <f t="shared" si="185"/>
        <v>#DIV/0!</v>
      </c>
      <c r="DI82" s="58" t="e">
        <f t="shared" si="186"/>
        <v>#DIV/0!</v>
      </c>
      <c r="DJ82" s="58" t="e">
        <f t="shared" si="187"/>
        <v>#DIV/0!</v>
      </c>
      <c r="DK82" s="58" t="e">
        <f t="shared" si="188"/>
        <v>#DIV/0!</v>
      </c>
      <c r="DL82" s="58" t="e">
        <f t="shared" si="189"/>
        <v>#DIV/0!</v>
      </c>
      <c r="DM82" s="58" t="e">
        <f t="shared" si="190"/>
        <v>#DIV/0!</v>
      </c>
      <c r="DN82" s="58" t="e">
        <f t="shared" si="191"/>
        <v>#DIV/0!</v>
      </c>
      <c r="DO82" s="58" t="e">
        <f t="shared" si="192"/>
        <v>#DIV/0!</v>
      </c>
      <c r="DP82" s="58" t="e">
        <f t="shared" si="193"/>
        <v>#DIV/0!</v>
      </c>
      <c r="DQ82" s="58" t="e">
        <f t="shared" si="194"/>
        <v>#DIV/0!</v>
      </c>
      <c r="DR82" s="58" t="e">
        <f t="shared" si="195"/>
        <v>#DIV/0!</v>
      </c>
      <c r="DS82" s="58" t="e">
        <f t="shared" si="196"/>
        <v>#DIV/0!</v>
      </c>
      <c r="DT82" s="58" t="e">
        <f t="shared" si="197"/>
        <v>#DIV/0!</v>
      </c>
      <c r="DU82" s="58" t="e">
        <f t="shared" si="198"/>
        <v>#DIV/0!</v>
      </c>
      <c r="DV82" s="58" t="e">
        <f t="shared" si="199"/>
        <v>#DIV/0!</v>
      </c>
      <c r="DW82" s="58" t="e">
        <f t="shared" si="200"/>
        <v>#DIV/0!</v>
      </c>
      <c r="DX82" s="58" t="e">
        <f t="shared" si="201"/>
        <v>#DIV/0!</v>
      </c>
      <c r="DY82" s="58">
        <f t="shared" si="202"/>
        <v>0</v>
      </c>
      <c r="DZ82" s="58" t="e">
        <f t="shared" si="120"/>
        <v>#DIV/0!</v>
      </c>
      <c r="EA82" s="58" t="e">
        <f t="shared" si="121"/>
        <v>#DIV/0!</v>
      </c>
      <c r="EB82" s="58" t="e">
        <f t="shared" si="203"/>
        <v>#DIV/0!</v>
      </c>
      <c r="EC82" s="58" t="e">
        <f t="shared" si="204"/>
        <v>#DIV/0!</v>
      </c>
      <c r="ED82" s="58" t="e">
        <f t="shared" si="205"/>
        <v>#DIV/0!</v>
      </c>
      <c r="EE82" s="58" t="e">
        <f t="shared" si="206"/>
        <v>#DIV/0!</v>
      </c>
      <c r="EF82" s="58" t="e">
        <f t="shared" si="207"/>
        <v>#DIV/0!</v>
      </c>
      <c r="EG82" s="58" t="e">
        <f t="shared" si="208"/>
        <v>#DIV/0!</v>
      </c>
      <c r="EH82" s="58" t="e">
        <f t="shared" si="209"/>
        <v>#DIV/0!</v>
      </c>
      <c r="EI82" s="58" t="e">
        <f t="shared" si="210"/>
        <v>#DIV/0!</v>
      </c>
      <c r="EJ82" s="58" t="e">
        <f t="shared" si="211"/>
        <v>#DIV/0!</v>
      </c>
      <c r="EK82" s="58" t="e">
        <f t="shared" si="212"/>
        <v>#DIV/0!</v>
      </c>
      <c r="EL82" s="58" t="e">
        <f t="shared" si="213"/>
        <v>#DIV/0!</v>
      </c>
      <c r="EM82" s="58" t="e">
        <f t="shared" si="214"/>
        <v>#DIV/0!</v>
      </c>
      <c r="EN82" s="58" t="e">
        <f t="shared" si="215"/>
        <v>#DIV/0!</v>
      </c>
      <c r="EO82" s="58" t="e">
        <f t="shared" si="216"/>
        <v>#DIV/0!</v>
      </c>
      <c r="EP82" s="58" t="e">
        <f t="shared" si="217"/>
        <v>#DIV/0!</v>
      </c>
      <c r="EQ82" s="58" t="e">
        <f t="shared" si="218"/>
        <v>#DIV/0!</v>
      </c>
      <c r="ER82" s="58" t="e">
        <f t="shared" si="219"/>
        <v>#DIV/0!</v>
      </c>
      <c r="ES82" s="58" t="e">
        <f t="shared" si="220"/>
        <v>#DIV/0!</v>
      </c>
      <c r="ET82" s="58" t="e">
        <f t="shared" si="221"/>
        <v>#DIV/0!</v>
      </c>
      <c r="EU82" s="58" t="e">
        <f t="shared" si="222"/>
        <v>#DIV/0!</v>
      </c>
      <c r="EV82" s="58" t="e">
        <f t="shared" si="223"/>
        <v>#DIV/0!</v>
      </c>
      <c r="EW82" s="58" t="e">
        <f t="shared" si="224"/>
        <v>#DIV/0!</v>
      </c>
      <c r="EX82" s="58" t="e">
        <f t="shared" si="225"/>
        <v>#DIV/0!</v>
      </c>
      <c r="EY82" s="58" t="e">
        <f t="shared" si="226"/>
        <v>#DIV/0!</v>
      </c>
      <c r="EZ82" s="58" t="e">
        <f t="shared" si="227"/>
        <v>#DIV/0!</v>
      </c>
      <c r="FA82" s="58" t="e">
        <f t="shared" si="228"/>
        <v>#DIV/0!</v>
      </c>
      <c r="FB82" s="58" t="e">
        <f t="shared" si="229"/>
        <v>#DIV/0!</v>
      </c>
      <c r="FC82" s="149" t="e">
        <f t="shared" si="230"/>
        <v>#DIV/0!</v>
      </c>
    </row>
    <row r="83" spans="1:159" x14ac:dyDescent="0.25">
      <c r="A83" s="90">
        <v>83</v>
      </c>
      <c r="B83" s="150"/>
      <c r="C83" s="151"/>
      <c r="D83" s="151"/>
      <c r="E83" s="151"/>
      <c r="F83" s="151"/>
      <c r="G83" s="151"/>
      <c r="H83" s="151"/>
      <c r="I83" s="151"/>
      <c r="J83" s="151"/>
      <c r="K83" s="152"/>
      <c r="L83" s="127" t="e">
        <f t="shared" si="122"/>
        <v>#DIV/0!</v>
      </c>
      <c r="M83" s="127" t="e">
        <f t="shared" si="123"/>
        <v>#DIV/0!</v>
      </c>
      <c r="N83" s="127">
        <f t="shared" si="124"/>
        <v>0</v>
      </c>
      <c r="O83" s="127" t="e">
        <f t="shared" si="125"/>
        <v>#DIV/0!</v>
      </c>
      <c r="P83" s="66" t="e">
        <f t="shared" si="126"/>
        <v>#DIV/0!</v>
      </c>
      <c r="Q83" s="40"/>
      <c r="R83" s="105" t="e">
        <f t="shared" si="127"/>
        <v>#DIV/0!</v>
      </c>
      <c r="S83" s="142">
        <f t="shared" si="128"/>
        <v>0</v>
      </c>
      <c r="T83" s="142" t="e">
        <f t="shared" si="129"/>
        <v>#DIV/0!</v>
      </c>
      <c r="U83" s="143">
        <v>1.31E-6</v>
      </c>
      <c r="V83" s="143" t="e">
        <f t="shared" si="130"/>
        <v>#DIV/0!</v>
      </c>
      <c r="W83" s="144">
        <v>0.4</v>
      </c>
      <c r="X83" s="143" t="e">
        <f t="shared" si="131"/>
        <v>#DIV/0!</v>
      </c>
      <c r="Y83" s="145">
        <v>2.5000000000000001E-2</v>
      </c>
      <c r="Z83" s="145" t="e">
        <f t="shared" si="132"/>
        <v>#DIV/0!</v>
      </c>
      <c r="AA83" s="145" t="e">
        <f t="shared" si="133"/>
        <v>#DIV/0!</v>
      </c>
      <c r="AB83" s="145" t="e">
        <f t="shared" si="134"/>
        <v>#DIV/0!</v>
      </c>
      <c r="AC83" s="145" t="e">
        <f t="shared" si="135"/>
        <v>#DIV/0!</v>
      </c>
      <c r="AD83" s="145" t="e">
        <f t="shared" si="136"/>
        <v>#DIV/0!</v>
      </c>
      <c r="AE83" s="146" t="e">
        <f t="shared" si="137"/>
        <v>#DIV/0!</v>
      </c>
      <c r="AF83" s="144" t="e">
        <f t="shared" si="138"/>
        <v>#DIV/0!</v>
      </c>
      <c r="AG83" s="144" t="e">
        <f t="shared" si="139"/>
        <v>#DIV/0!</v>
      </c>
      <c r="AI83" s="101">
        <v>0</v>
      </c>
      <c r="AJ83" s="101">
        <v>1</v>
      </c>
      <c r="AK83" s="101">
        <v>2</v>
      </c>
      <c r="AL83" s="101">
        <v>3</v>
      </c>
      <c r="AM83" s="101">
        <v>4</v>
      </c>
      <c r="AN83" s="101">
        <v>5</v>
      </c>
      <c r="AO83" s="101">
        <v>6</v>
      </c>
      <c r="AP83" s="101">
        <v>7</v>
      </c>
      <c r="AQ83" s="101">
        <v>8</v>
      </c>
      <c r="AR83" s="101">
        <v>9</v>
      </c>
      <c r="AS83" s="101">
        <v>10</v>
      </c>
      <c r="AT83" s="101">
        <v>11</v>
      </c>
      <c r="AU83" s="101">
        <v>12</v>
      </c>
      <c r="AV83" s="101">
        <v>13</v>
      </c>
      <c r="AW83" s="101">
        <v>14</v>
      </c>
      <c r="AX83" s="101">
        <v>15</v>
      </c>
      <c r="AY83" s="101">
        <v>16</v>
      </c>
      <c r="AZ83" s="101">
        <v>17</v>
      </c>
      <c r="BA83" s="101">
        <v>18</v>
      </c>
      <c r="BB83" s="101">
        <v>19</v>
      </c>
      <c r="BC83" s="101">
        <v>20</v>
      </c>
      <c r="BD83" s="101">
        <v>21</v>
      </c>
      <c r="BE83" s="101">
        <v>22</v>
      </c>
      <c r="BF83" s="101">
        <v>23</v>
      </c>
      <c r="BG83" s="101">
        <v>24</v>
      </c>
      <c r="BH83" s="101">
        <v>25</v>
      </c>
      <c r="BI83" s="101">
        <v>26</v>
      </c>
      <c r="BJ83" s="101">
        <v>27</v>
      </c>
      <c r="BK83" s="101">
        <v>28</v>
      </c>
      <c r="BL83" s="101">
        <v>29</v>
      </c>
      <c r="BM83" s="101">
        <v>30</v>
      </c>
      <c r="BN83" s="147">
        <v>0.03</v>
      </c>
      <c r="BO83" s="148">
        <f t="shared" si="140"/>
        <v>1</v>
      </c>
      <c r="BP83" s="148">
        <f t="shared" si="141"/>
        <v>0.970873786407767</v>
      </c>
      <c r="BQ83" s="148">
        <f t="shared" si="142"/>
        <v>0.94259590913375435</v>
      </c>
      <c r="BR83" s="148">
        <f t="shared" si="143"/>
        <v>0.91514165935315961</v>
      </c>
      <c r="BS83" s="148">
        <f t="shared" si="144"/>
        <v>0.888487047915689</v>
      </c>
      <c r="BT83" s="148">
        <f t="shared" si="145"/>
        <v>0.86260878438416411</v>
      </c>
      <c r="BU83" s="148">
        <f t="shared" si="146"/>
        <v>0.83748425668365445</v>
      </c>
      <c r="BV83" s="148">
        <f t="shared" si="147"/>
        <v>0.81309151134335378</v>
      </c>
      <c r="BW83" s="148">
        <f t="shared" si="148"/>
        <v>0.78940923431393573</v>
      </c>
      <c r="BX83" s="148">
        <f t="shared" si="149"/>
        <v>0.76641673234362695</v>
      </c>
      <c r="BY83" s="148">
        <f t="shared" si="150"/>
        <v>0.74409391489672516</v>
      </c>
      <c r="BZ83" s="148">
        <f t="shared" si="151"/>
        <v>0.72242127659876232</v>
      </c>
      <c r="CA83" s="148">
        <f t="shared" si="152"/>
        <v>0.70137988019297326</v>
      </c>
      <c r="CB83" s="148">
        <f t="shared" si="153"/>
        <v>0.68095133999317792</v>
      </c>
      <c r="CC83" s="148">
        <f t="shared" si="154"/>
        <v>0.66111780581861923</v>
      </c>
      <c r="CD83" s="148">
        <f t="shared" si="155"/>
        <v>0.64186194739671765</v>
      </c>
      <c r="CE83" s="148">
        <f t="shared" si="156"/>
        <v>0.62316693922011435</v>
      </c>
      <c r="CF83" s="148">
        <f t="shared" si="157"/>
        <v>0.60501644584477121</v>
      </c>
      <c r="CG83" s="148">
        <f t="shared" si="158"/>
        <v>0.5873946076162827</v>
      </c>
      <c r="CH83" s="148">
        <f t="shared" si="159"/>
        <v>0.57028602681192497</v>
      </c>
      <c r="CI83" s="148">
        <f t="shared" si="160"/>
        <v>0.55367575418633497</v>
      </c>
      <c r="CJ83" s="148">
        <f t="shared" si="161"/>
        <v>0.5375492759090631</v>
      </c>
      <c r="CK83" s="148">
        <f t="shared" si="162"/>
        <v>0.52189250088258554</v>
      </c>
      <c r="CL83" s="148">
        <f t="shared" si="163"/>
        <v>0.50669174842969467</v>
      </c>
      <c r="CM83" s="148">
        <f t="shared" si="164"/>
        <v>0.49193373633950943</v>
      </c>
      <c r="CN83" s="148">
        <f t="shared" si="165"/>
        <v>0.47760556926165965</v>
      </c>
      <c r="CO83" s="148">
        <f t="shared" si="166"/>
        <v>0.46369472743850448</v>
      </c>
      <c r="CP83" s="148">
        <f t="shared" si="167"/>
        <v>0.45018905576553836</v>
      </c>
      <c r="CQ83" s="148">
        <f t="shared" si="168"/>
        <v>0.4370767531704256</v>
      </c>
      <c r="CR83" s="148">
        <f t="shared" si="169"/>
        <v>0.42434636230138412</v>
      </c>
      <c r="CS83" s="148">
        <f t="shared" si="170"/>
        <v>0.41198675951590691</v>
      </c>
      <c r="CT83" s="58">
        <f t="shared" si="171"/>
        <v>0</v>
      </c>
      <c r="CU83" s="58" t="e">
        <f t="shared" si="172"/>
        <v>#DIV/0!</v>
      </c>
      <c r="CV83" s="58" t="e">
        <f t="shared" si="173"/>
        <v>#DIV/0!</v>
      </c>
      <c r="CW83" s="58" t="e">
        <f t="shared" si="174"/>
        <v>#DIV/0!</v>
      </c>
      <c r="CX83" s="58" t="e">
        <f t="shared" si="175"/>
        <v>#DIV/0!</v>
      </c>
      <c r="CY83" s="58" t="e">
        <f t="shared" si="176"/>
        <v>#DIV/0!</v>
      </c>
      <c r="CZ83" s="58" t="e">
        <f t="shared" si="177"/>
        <v>#DIV/0!</v>
      </c>
      <c r="DA83" s="58" t="e">
        <f t="shared" si="178"/>
        <v>#DIV/0!</v>
      </c>
      <c r="DB83" s="58" t="e">
        <f t="shared" si="179"/>
        <v>#DIV/0!</v>
      </c>
      <c r="DC83" s="58" t="e">
        <f t="shared" si="180"/>
        <v>#DIV/0!</v>
      </c>
      <c r="DD83" s="58" t="e">
        <f t="shared" si="181"/>
        <v>#DIV/0!</v>
      </c>
      <c r="DE83" s="58" t="e">
        <f t="shared" si="182"/>
        <v>#DIV/0!</v>
      </c>
      <c r="DF83" s="58" t="e">
        <f t="shared" si="183"/>
        <v>#DIV/0!</v>
      </c>
      <c r="DG83" s="58" t="e">
        <f t="shared" si="184"/>
        <v>#DIV/0!</v>
      </c>
      <c r="DH83" s="58" t="e">
        <f t="shared" si="185"/>
        <v>#DIV/0!</v>
      </c>
      <c r="DI83" s="58" t="e">
        <f t="shared" si="186"/>
        <v>#DIV/0!</v>
      </c>
      <c r="DJ83" s="58" t="e">
        <f t="shared" si="187"/>
        <v>#DIV/0!</v>
      </c>
      <c r="DK83" s="58" t="e">
        <f t="shared" si="188"/>
        <v>#DIV/0!</v>
      </c>
      <c r="DL83" s="58" t="e">
        <f t="shared" si="189"/>
        <v>#DIV/0!</v>
      </c>
      <c r="DM83" s="58" t="e">
        <f t="shared" si="190"/>
        <v>#DIV/0!</v>
      </c>
      <c r="DN83" s="58" t="e">
        <f t="shared" si="191"/>
        <v>#DIV/0!</v>
      </c>
      <c r="DO83" s="58" t="e">
        <f t="shared" si="192"/>
        <v>#DIV/0!</v>
      </c>
      <c r="DP83" s="58" t="e">
        <f t="shared" si="193"/>
        <v>#DIV/0!</v>
      </c>
      <c r="DQ83" s="58" t="e">
        <f t="shared" si="194"/>
        <v>#DIV/0!</v>
      </c>
      <c r="DR83" s="58" t="e">
        <f t="shared" si="195"/>
        <v>#DIV/0!</v>
      </c>
      <c r="DS83" s="58" t="e">
        <f t="shared" si="196"/>
        <v>#DIV/0!</v>
      </c>
      <c r="DT83" s="58" t="e">
        <f t="shared" si="197"/>
        <v>#DIV/0!</v>
      </c>
      <c r="DU83" s="58" t="e">
        <f t="shared" si="198"/>
        <v>#DIV/0!</v>
      </c>
      <c r="DV83" s="58" t="e">
        <f t="shared" si="199"/>
        <v>#DIV/0!</v>
      </c>
      <c r="DW83" s="58" t="e">
        <f t="shared" si="200"/>
        <v>#DIV/0!</v>
      </c>
      <c r="DX83" s="58" t="e">
        <f t="shared" si="201"/>
        <v>#DIV/0!</v>
      </c>
      <c r="DY83" s="58">
        <f t="shared" si="202"/>
        <v>0</v>
      </c>
      <c r="DZ83" s="58" t="e">
        <f t="shared" si="120"/>
        <v>#DIV/0!</v>
      </c>
      <c r="EA83" s="58" t="e">
        <f t="shared" si="121"/>
        <v>#DIV/0!</v>
      </c>
      <c r="EB83" s="58" t="e">
        <f t="shared" si="203"/>
        <v>#DIV/0!</v>
      </c>
      <c r="EC83" s="58" t="e">
        <f t="shared" si="204"/>
        <v>#DIV/0!</v>
      </c>
      <c r="ED83" s="58" t="e">
        <f t="shared" si="205"/>
        <v>#DIV/0!</v>
      </c>
      <c r="EE83" s="58" t="e">
        <f t="shared" si="206"/>
        <v>#DIV/0!</v>
      </c>
      <c r="EF83" s="58" t="e">
        <f t="shared" si="207"/>
        <v>#DIV/0!</v>
      </c>
      <c r="EG83" s="58" t="e">
        <f t="shared" si="208"/>
        <v>#DIV/0!</v>
      </c>
      <c r="EH83" s="58" t="e">
        <f t="shared" si="209"/>
        <v>#DIV/0!</v>
      </c>
      <c r="EI83" s="58" t="e">
        <f t="shared" si="210"/>
        <v>#DIV/0!</v>
      </c>
      <c r="EJ83" s="58" t="e">
        <f t="shared" si="211"/>
        <v>#DIV/0!</v>
      </c>
      <c r="EK83" s="58" t="e">
        <f t="shared" si="212"/>
        <v>#DIV/0!</v>
      </c>
      <c r="EL83" s="58" t="e">
        <f t="shared" si="213"/>
        <v>#DIV/0!</v>
      </c>
      <c r="EM83" s="58" t="e">
        <f t="shared" si="214"/>
        <v>#DIV/0!</v>
      </c>
      <c r="EN83" s="58" t="e">
        <f t="shared" si="215"/>
        <v>#DIV/0!</v>
      </c>
      <c r="EO83" s="58" t="e">
        <f t="shared" si="216"/>
        <v>#DIV/0!</v>
      </c>
      <c r="EP83" s="58" t="e">
        <f t="shared" si="217"/>
        <v>#DIV/0!</v>
      </c>
      <c r="EQ83" s="58" t="e">
        <f t="shared" si="218"/>
        <v>#DIV/0!</v>
      </c>
      <c r="ER83" s="58" t="e">
        <f t="shared" si="219"/>
        <v>#DIV/0!</v>
      </c>
      <c r="ES83" s="58" t="e">
        <f t="shared" si="220"/>
        <v>#DIV/0!</v>
      </c>
      <c r="ET83" s="58" t="e">
        <f t="shared" si="221"/>
        <v>#DIV/0!</v>
      </c>
      <c r="EU83" s="58" t="e">
        <f t="shared" si="222"/>
        <v>#DIV/0!</v>
      </c>
      <c r="EV83" s="58" t="e">
        <f t="shared" si="223"/>
        <v>#DIV/0!</v>
      </c>
      <c r="EW83" s="58" t="e">
        <f t="shared" si="224"/>
        <v>#DIV/0!</v>
      </c>
      <c r="EX83" s="58" t="e">
        <f t="shared" si="225"/>
        <v>#DIV/0!</v>
      </c>
      <c r="EY83" s="58" t="e">
        <f t="shared" si="226"/>
        <v>#DIV/0!</v>
      </c>
      <c r="EZ83" s="58" t="e">
        <f t="shared" si="227"/>
        <v>#DIV/0!</v>
      </c>
      <c r="FA83" s="58" t="e">
        <f t="shared" si="228"/>
        <v>#DIV/0!</v>
      </c>
      <c r="FB83" s="58" t="e">
        <f t="shared" si="229"/>
        <v>#DIV/0!</v>
      </c>
      <c r="FC83" s="149" t="e">
        <f t="shared" si="230"/>
        <v>#DIV/0!</v>
      </c>
    </row>
    <row r="84" spans="1:159" x14ac:dyDescent="0.25">
      <c r="A84" s="90">
        <v>84</v>
      </c>
      <c r="B84" s="150"/>
      <c r="C84" s="151"/>
      <c r="D84" s="151"/>
      <c r="E84" s="151"/>
      <c r="F84" s="151"/>
      <c r="G84" s="151"/>
      <c r="H84" s="151"/>
      <c r="I84" s="151"/>
      <c r="J84" s="151"/>
      <c r="K84" s="152"/>
      <c r="L84" s="127" t="e">
        <f t="shared" si="122"/>
        <v>#DIV/0!</v>
      </c>
      <c r="M84" s="127" t="e">
        <f t="shared" si="123"/>
        <v>#DIV/0!</v>
      </c>
      <c r="N84" s="127">
        <f t="shared" si="124"/>
        <v>0</v>
      </c>
      <c r="O84" s="127" t="e">
        <f t="shared" si="125"/>
        <v>#DIV/0!</v>
      </c>
      <c r="P84" s="66" t="e">
        <f t="shared" si="126"/>
        <v>#DIV/0!</v>
      </c>
      <c r="Q84" s="40"/>
      <c r="R84" s="105" t="e">
        <f t="shared" si="127"/>
        <v>#DIV/0!</v>
      </c>
      <c r="S84" s="142">
        <f t="shared" si="128"/>
        <v>0</v>
      </c>
      <c r="T84" s="142" t="e">
        <f t="shared" si="129"/>
        <v>#DIV/0!</v>
      </c>
      <c r="U84" s="143">
        <v>1.31E-6</v>
      </c>
      <c r="V84" s="143" t="e">
        <f t="shared" si="130"/>
        <v>#DIV/0!</v>
      </c>
      <c r="W84" s="144">
        <v>0.4</v>
      </c>
      <c r="X84" s="143" t="e">
        <f t="shared" si="131"/>
        <v>#DIV/0!</v>
      </c>
      <c r="Y84" s="145">
        <v>2.5000000000000001E-2</v>
      </c>
      <c r="Z84" s="145" t="e">
        <f t="shared" si="132"/>
        <v>#DIV/0!</v>
      </c>
      <c r="AA84" s="145" t="e">
        <f t="shared" si="133"/>
        <v>#DIV/0!</v>
      </c>
      <c r="AB84" s="145" t="e">
        <f t="shared" si="134"/>
        <v>#DIV/0!</v>
      </c>
      <c r="AC84" s="145" t="e">
        <f t="shared" si="135"/>
        <v>#DIV/0!</v>
      </c>
      <c r="AD84" s="145" t="e">
        <f t="shared" si="136"/>
        <v>#DIV/0!</v>
      </c>
      <c r="AE84" s="146" t="e">
        <f t="shared" si="137"/>
        <v>#DIV/0!</v>
      </c>
      <c r="AF84" s="144" t="e">
        <f t="shared" si="138"/>
        <v>#DIV/0!</v>
      </c>
      <c r="AG84" s="144" t="e">
        <f t="shared" si="139"/>
        <v>#DIV/0!</v>
      </c>
      <c r="AI84" s="101">
        <v>0</v>
      </c>
      <c r="AJ84" s="101">
        <v>1</v>
      </c>
      <c r="AK84" s="101">
        <v>2</v>
      </c>
      <c r="AL84" s="101">
        <v>3</v>
      </c>
      <c r="AM84" s="101">
        <v>4</v>
      </c>
      <c r="AN84" s="101">
        <v>5</v>
      </c>
      <c r="AO84" s="101">
        <v>6</v>
      </c>
      <c r="AP84" s="101">
        <v>7</v>
      </c>
      <c r="AQ84" s="101">
        <v>8</v>
      </c>
      <c r="AR84" s="101">
        <v>9</v>
      </c>
      <c r="AS84" s="101">
        <v>10</v>
      </c>
      <c r="AT84" s="101">
        <v>11</v>
      </c>
      <c r="AU84" s="101">
        <v>12</v>
      </c>
      <c r="AV84" s="101">
        <v>13</v>
      </c>
      <c r="AW84" s="101">
        <v>14</v>
      </c>
      <c r="AX84" s="101">
        <v>15</v>
      </c>
      <c r="AY84" s="101">
        <v>16</v>
      </c>
      <c r="AZ84" s="101">
        <v>17</v>
      </c>
      <c r="BA84" s="101">
        <v>18</v>
      </c>
      <c r="BB84" s="101">
        <v>19</v>
      </c>
      <c r="BC84" s="101">
        <v>20</v>
      </c>
      <c r="BD84" s="101">
        <v>21</v>
      </c>
      <c r="BE84" s="101">
        <v>22</v>
      </c>
      <c r="BF84" s="101">
        <v>23</v>
      </c>
      <c r="BG84" s="101">
        <v>24</v>
      </c>
      <c r="BH84" s="101">
        <v>25</v>
      </c>
      <c r="BI84" s="101">
        <v>26</v>
      </c>
      <c r="BJ84" s="101">
        <v>27</v>
      </c>
      <c r="BK84" s="101">
        <v>28</v>
      </c>
      <c r="BL84" s="101">
        <v>29</v>
      </c>
      <c r="BM84" s="101">
        <v>30</v>
      </c>
      <c r="BN84" s="147">
        <v>0.03</v>
      </c>
      <c r="BO84" s="148">
        <f t="shared" si="140"/>
        <v>1</v>
      </c>
      <c r="BP84" s="148">
        <f t="shared" si="141"/>
        <v>0.970873786407767</v>
      </c>
      <c r="BQ84" s="148">
        <f t="shared" si="142"/>
        <v>0.94259590913375435</v>
      </c>
      <c r="BR84" s="148">
        <f t="shared" si="143"/>
        <v>0.91514165935315961</v>
      </c>
      <c r="BS84" s="148">
        <f t="shared" si="144"/>
        <v>0.888487047915689</v>
      </c>
      <c r="BT84" s="148">
        <f t="shared" si="145"/>
        <v>0.86260878438416411</v>
      </c>
      <c r="BU84" s="148">
        <f t="shared" si="146"/>
        <v>0.83748425668365445</v>
      </c>
      <c r="BV84" s="148">
        <f t="shared" si="147"/>
        <v>0.81309151134335378</v>
      </c>
      <c r="BW84" s="148">
        <f t="shared" si="148"/>
        <v>0.78940923431393573</v>
      </c>
      <c r="BX84" s="148">
        <f t="shared" si="149"/>
        <v>0.76641673234362695</v>
      </c>
      <c r="BY84" s="148">
        <f t="shared" si="150"/>
        <v>0.74409391489672516</v>
      </c>
      <c r="BZ84" s="148">
        <f t="shared" si="151"/>
        <v>0.72242127659876232</v>
      </c>
      <c r="CA84" s="148">
        <f t="shared" si="152"/>
        <v>0.70137988019297326</v>
      </c>
      <c r="CB84" s="148">
        <f t="shared" si="153"/>
        <v>0.68095133999317792</v>
      </c>
      <c r="CC84" s="148">
        <f t="shared" si="154"/>
        <v>0.66111780581861923</v>
      </c>
      <c r="CD84" s="148">
        <f t="shared" si="155"/>
        <v>0.64186194739671765</v>
      </c>
      <c r="CE84" s="148">
        <f t="shared" si="156"/>
        <v>0.62316693922011435</v>
      </c>
      <c r="CF84" s="148">
        <f t="shared" si="157"/>
        <v>0.60501644584477121</v>
      </c>
      <c r="CG84" s="148">
        <f t="shared" si="158"/>
        <v>0.5873946076162827</v>
      </c>
      <c r="CH84" s="148">
        <f t="shared" si="159"/>
        <v>0.57028602681192497</v>
      </c>
      <c r="CI84" s="148">
        <f t="shared" si="160"/>
        <v>0.55367575418633497</v>
      </c>
      <c r="CJ84" s="148">
        <f t="shared" si="161"/>
        <v>0.5375492759090631</v>
      </c>
      <c r="CK84" s="148">
        <f t="shared" si="162"/>
        <v>0.52189250088258554</v>
      </c>
      <c r="CL84" s="148">
        <f t="shared" si="163"/>
        <v>0.50669174842969467</v>
      </c>
      <c r="CM84" s="148">
        <f t="shared" si="164"/>
        <v>0.49193373633950943</v>
      </c>
      <c r="CN84" s="148">
        <f t="shared" si="165"/>
        <v>0.47760556926165965</v>
      </c>
      <c r="CO84" s="148">
        <f t="shared" si="166"/>
        <v>0.46369472743850448</v>
      </c>
      <c r="CP84" s="148">
        <f t="shared" si="167"/>
        <v>0.45018905576553836</v>
      </c>
      <c r="CQ84" s="148">
        <f t="shared" si="168"/>
        <v>0.4370767531704256</v>
      </c>
      <c r="CR84" s="148">
        <f t="shared" si="169"/>
        <v>0.42434636230138412</v>
      </c>
      <c r="CS84" s="148">
        <f t="shared" si="170"/>
        <v>0.41198675951590691</v>
      </c>
      <c r="CT84" s="58">
        <f t="shared" si="171"/>
        <v>0</v>
      </c>
      <c r="CU84" s="58" t="e">
        <f t="shared" si="172"/>
        <v>#DIV/0!</v>
      </c>
      <c r="CV84" s="58" t="e">
        <f t="shared" si="173"/>
        <v>#DIV/0!</v>
      </c>
      <c r="CW84" s="58" t="e">
        <f t="shared" si="174"/>
        <v>#DIV/0!</v>
      </c>
      <c r="CX84" s="58" t="e">
        <f t="shared" si="175"/>
        <v>#DIV/0!</v>
      </c>
      <c r="CY84" s="58" t="e">
        <f t="shared" si="176"/>
        <v>#DIV/0!</v>
      </c>
      <c r="CZ84" s="58" t="e">
        <f t="shared" si="177"/>
        <v>#DIV/0!</v>
      </c>
      <c r="DA84" s="58" t="e">
        <f t="shared" si="178"/>
        <v>#DIV/0!</v>
      </c>
      <c r="DB84" s="58" t="e">
        <f t="shared" si="179"/>
        <v>#DIV/0!</v>
      </c>
      <c r="DC84" s="58" t="e">
        <f t="shared" si="180"/>
        <v>#DIV/0!</v>
      </c>
      <c r="DD84" s="58" t="e">
        <f t="shared" si="181"/>
        <v>#DIV/0!</v>
      </c>
      <c r="DE84" s="58" t="e">
        <f t="shared" si="182"/>
        <v>#DIV/0!</v>
      </c>
      <c r="DF84" s="58" t="e">
        <f t="shared" si="183"/>
        <v>#DIV/0!</v>
      </c>
      <c r="DG84" s="58" t="e">
        <f t="shared" si="184"/>
        <v>#DIV/0!</v>
      </c>
      <c r="DH84" s="58" t="e">
        <f t="shared" si="185"/>
        <v>#DIV/0!</v>
      </c>
      <c r="DI84" s="58" t="e">
        <f t="shared" si="186"/>
        <v>#DIV/0!</v>
      </c>
      <c r="DJ84" s="58" t="e">
        <f t="shared" si="187"/>
        <v>#DIV/0!</v>
      </c>
      <c r="DK84" s="58" t="e">
        <f t="shared" si="188"/>
        <v>#DIV/0!</v>
      </c>
      <c r="DL84" s="58" t="e">
        <f t="shared" si="189"/>
        <v>#DIV/0!</v>
      </c>
      <c r="DM84" s="58" t="e">
        <f t="shared" si="190"/>
        <v>#DIV/0!</v>
      </c>
      <c r="DN84" s="58" t="e">
        <f t="shared" si="191"/>
        <v>#DIV/0!</v>
      </c>
      <c r="DO84" s="58" t="e">
        <f t="shared" si="192"/>
        <v>#DIV/0!</v>
      </c>
      <c r="DP84" s="58" t="e">
        <f t="shared" si="193"/>
        <v>#DIV/0!</v>
      </c>
      <c r="DQ84" s="58" t="e">
        <f t="shared" si="194"/>
        <v>#DIV/0!</v>
      </c>
      <c r="DR84" s="58" t="e">
        <f t="shared" si="195"/>
        <v>#DIV/0!</v>
      </c>
      <c r="DS84" s="58" t="e">
        <f t="shared" si="196"/>
        <v>#DIV/0!</v>
      </c>
      <c r="DT84" s="58" t="e">
        <f t="shared" si="197"/>
        <v>#DIV/0!</v>
      </c>
      <c r="DU84" s="58" t="e">
        <f t="shared" si="198"/>
        <v>#DIV/0!</v>
      </c>
      <c r="DV84" s="58" t="e">
        <f t="shared" si="199"/>
        <v>#DIV/0!</v>
      </c>
      <c r="DW84" s="58" t="e">
        <f t="shared" si="200"/>
        <v>#DIV/0!</v>
      </c>
      <c r="DX84" s="58" t="e">
        <f t="shared" si="201"/>
        <v>#DIV/0!</v>
      </c>
      <c r="DY84" s="58">
        <f t="shared" si="202"/>
        <v>0</v>
      </c>
      <c r="DZ84" s="58" t="e">
        <f t="shared" si="120"/>
        <v>#DIV/0!</v>
      </c>
      <c r="EA84" s="58" t="e">
        <f t="shared" si="121"/>
        <v>#DIV/0!</v>
      </c>
      <c r="EB84" s="58" t="e">
        <f t="shared" si="203"/>
        <v>#DIV/0!</v>
      </c>
      <c r="EC84" s="58" t="e">
        <f t="shared" si="204"/>
        <v>#DIV/0!</v>
      </c>
      <c r="ED84" s="58" t="e">
        <f t="shared" si="205"/>
        <v>#DIV/0!</v>
      </c>
      <c r="EE84" s="58" t="e">
        <f t="shared" si="206"/>
        <v>#DIV/0!</v>
      </c>
      <c r="EF84" s="58" t="e">
        <f t="shared" si="207"/>
        <v>#DIV/0!</v>
      </c>
      <c r="EG84" s="58" t="e">
        <f t="shared" si="208"/>
        <v>#DIV/0!</v>
      </c>
      <c r="EH84" s="58" t="e">
        <f t="shared" si="209"/>
        <v>#DIV/0!</v>
      </c>
      <c r="EI84" s="58" t="e">
        <f t="shared" si="210"/>
        <v>#DIV/0!</v>
      </c>
      <c r="EJ84" s="58" t="e">
        <f t="shared" si="211"/>
        <v>#DIV/0!</v>
      </c>
      <c r="EK84" s="58" t="e">
        <f t="shared" si="212"/>
        <v>#DIV/0!</v>
      </c>
      <c r="EL84" s="58" t="e">
        <f t="shared" si="213"/>
        <v>#DIV/0!</v>
      </c>
      <c r="EM84" s="58" t="e">
        <f t="shared" si="214"/>
        <v>#DIV/0!</v>
      </c>
      <c r="EN84" s="58" t="e">
        <f t="shared" si="215"/>
        <v>#DIV/0!</v>
      </c>
      <c r="EO84" s="58" t="e">
        <f t="shared" si="216"/>
        <v>#DIV/0!</v>
      </c>
      <c r="EP84" s="58" t="e">
        <f t="shared" si="217"/>
        <v>#DIV/0!</v>
      </c>
      <c r="EQ84" s="58" t="e">
        <f t="shared" si="218"/>
        <v>#DIV/0!</v>
      </c>
      <c r="ER84" s="58" t="e">
        <f t="shared" si="219"/>
        <v>#DIV/0!</v>
      </c>
      <c r="ES84" s="58" t="e">
        <f t="shared" si="220"/>
        <v>#DIV/0!</v>
      </c>
      <c r="ET84" s="58" t="e">
        <f t="shared" si="221"/>
        <v>#DIV/0!</v>
      </c>
      <c r="EU84" s="58" t="e">
        <f t="shared" si="222"/>
        <v>#DIV/0!</v>
      </c>
      <c r="EV84" s="58" t="e">
        <f t="shared" si="223"/>
        <v>#DIV/0!</v>
      </c>
      <c r="EW84" s="58" t="e">
        <f t="shared" si="224"/>
        <v>#DIV/0!</v>
      </c>
      <c r="EX84" s="58" t="e">
        <f t="shared" si="225"/>
        <v>#DIV/0!</v>
      </c>
      <c r="EY84" s="58" t="e">
        <f t="shared" si="226"/>
        <v>#DIV/0!</v>
      </c>
      <c r="EZ84" s="58" t="e">
        <f t="shared" si="227"/>
        <v>#DIV/0!</v>
      </c>
      <c r="FA84" s="58" t="e">
        <f t="shared" si="228"/>
        <v>#DIV/0!</v>
      </c>
      <c r="FB84" s="58" t="e">
        <f t="shared" si="229"/>
        <v>#DIV/0!</v>
      </c>
      <c r="FC84" s="149" t="e">
        <f t="shared" si="230"/>
        <v>#DIV/0!</v>
      </c>
    </row>
    <row r="85" spans="1:159" x14ac:dyDescent="0.25">
      <c r="A85" s="90">
        <v>85</v>
      </c>
      <c r="B85" s="150"/>
      <c r="C85" s="151"/>
      <c r="D85" s="151"/>
      <c r="E85" s="151"/>
      <c r="F85" s="151"/>
      <c r="G85" s="151"/>
      <c r="H85" s="151"/>
      <c r="I85" s="151"/>
      <c r="J85" s="151"/>
      <c r="K85" s="152"/>
      <c r="L85" s="127" t="e">
        <f t="shared" si="122"/>
        <v>#DIV/0!</v>
      </c>
      <c r="M85" s="127" t="e">
        <f t="shared" si="123"/>
        <v>#DIV/0!</v>
      </c>
      <c r="N85" s="127">
        <f t="shared" si="124"/>
        <v>0</v>
      </c>
      <c r="O85" s="127" t="e">
        <f t="shared" si="125"/>
        <v>#DIV/0!</v>
      </c>
      <c r="P85" s="66" t="e">
        <f t="shared" si="126"/>
        <v>#DIV/0!</v>
      </c>
      <c r="Q85" s="40"/>
      <c r="R85" s="105" t="e">
        <f t="shared" si="127"/>
        <v>#DIV/0!</v>
      </c>
      <c r="S85" s="142">
        <f t="shared" si="128"/>
        <v>0</v>
      </c>
      <c r="T85" s="142" t="e">
        <f t="shared" si="129"/>
        <v>#DIV/0!</v>
      </c>
      <c r="U85" s="143">
        <v>1.31E-6</v>
      </c>
      <c r="V85" s="143" t="e">
        <f t="shared" si="130"/>
        <v>#DIV/0!</v>
      </c>
      <c r="W85" s="144">
        <v>0.4</v>
      </c>
      <c r="X85" s="143" t="e">
        <f t="shared" si="131"/>
        <v>#DIV/0!</v>
      </c>
      <c r="Y85" s="145">
        <v>2.5000000000000001E-2</v>
      </c>
      <c r="Z85" s="145" t="e">
        <f t="shared" si="132"/>
        <v>#DIV/0!</v>
      </c>
      <c r="AA85" s="145" t="e">
        <f t="shared" si="133"/>
        <v>#DIV/0!</v>
      </c>
      <c r="AB85" s="145" t="e">
        <f t="shared" si="134"/>
        <v>#DIV/0!</v>
      </c>
      <c r="AC85" s="145" t="e">
        <f t="shared" si="135"/>
        <v>#DIV/0!</v>
      </c>
      <c r="AD85" s="145" t="e">
        <f t="shared" si="136"/>
        <v>#DIV/0!</v>
      </c>
      <c r="AE85" s="146" t="e">
        <f t="shared" si="137"/>
        <v>#DIV/0!</v>
      </c>
      <c r="AF85" s="144" t="e">
        <f t="shared" si="138"/>
        <v>#DIV/0!</v>
      </c>
      <c r="AG85" s="144" t="e">
        <f t="shared" si="139"/>
        <v>#DIV/0!</v>
      </c>
      <c r="AI85" s="101">
        <v>0</v>
      </c>
      <c r="AJ85" s="101">
        <v>1</v>
      </c>
      <c r="AK85" s="101">
        <v>2</v>
      </c>
      <c r="AL85" s="101">
        <v>3</v>
      </c>
      <c r="AM85" s="101">
        <v>4</v>
      </c>
      <c r="AN85" s="101">
        <v>5</v>
      </c>
      <c r="AO85" s="101">
        <v>6</v>
      </c>
      <c r="AP85" s="101">
        <v>7</v>
      </c>
      <c r="AQ85" s="101">
        <v>8</v>
      </c>
      <c r="AR85" s="101">
        <v>9</v>
      </c>
      <c r="AS85" s="101">
        <v>10</v>
      </c>
      <c r="AT85" s="101">
        <v>11</v>
      </c>
      <c r="AU85" s="101">
        <v>12</v>
      </c>
      <c r="AV85" s="101">
        <v>13</v>
      </c>
      <c r="AW85" s="101">
        <v>14</v>
      </c>
      <c r="AX85" s="101">
        <v>15</v>
      </c>
      <c r="AY85" s="101">
        <v>16</v>
      </c>
      <c r="AZ85" s="101">
        <v>17</v>
      </c>
      <c r="BA85" s="101">
        <v>18</v>
      </c>
      <c r="BB85" s="101">
        <v>19</v>
      </c>
      <c r="BC85" s="101">
        <v>20</v>
      </c>
      <c r="BD85" s="101">
        <v>21</v>
      </c>
      <c r="BE85" s="101">
        <v>22</v>
      </c>
      <c r="BF85" s="101">
        <v>23</v>
      </c>
      <c r="BG85" s="101">
        <v>24</v>
      </c>
      <c r="BH85" s="101">
        <v>25</v>
      </c>
      <c r="BI85" s="101">
        <v>26</v>
      </c>
      <c r="BJ85" s="101">
        <v>27</v>
      </c>
      <c r="BK85" s="101">
        <v>28</v>
      </c>
      <c r="BL85" s="101">
        <v>29</v>
      </c>
      <c r="BM85" s="101">
        <v>30</v>
      </c>
      <c r="BN85" s="147">
        <v>0.03</v>
      </c>
      <c r="BO85" s="148">
        <f t="shared" si="140"/>
        <v>1</v>
      </c>
      <c r="BP85" s="148">
        <f t="shared" si="141"/>
        <v>0.970873786407767</v>
      </c>
      <c r="BQ85" s="148">
        <f t="shared" si="142"/>
        <v>0.94259590913375435</v>
      </c>
      <c r="BR85" s="148">
        <f t="shared" si="143"/>
        <v>0.91514165935315961</v>
      </c>
      <c r="BS85" s="148">
        <f t="shared" si="144"/>
        <v>0.888487047915689</v>
      </c>
      <c r="BT85" s="148">
        <f t="shared" si="145"/>
        <v>0.86260878438416411</v>
      </c>
      <c r="BU85" s="148">
        <f t="shared" si="146"/>
        <v>0.83748425668365445</v>
      </c>
      <c r="BV85" s="148">
        <f t="shared" si="147"/>
        <v>0.81309151134335378</v>
      </c>
      <c r="BW85" s="148">
        <f t="shared" si="148"/>
        <v>0.78940923431393573</v>
      </c>
      <c r="BX85" s="148">
        <f t="shared" si="149"/>
        <v>0.76641673234362695</v>
      </c>
      <c r="BY85" s="148">
        <f t="shared" si="150"/>
        <v>0.74409391489672516</v>
      </c>
      <c r="BZ85" s="148">
        <f t="shared" si="151"/>
        <v>0.72242127659876232</v>
      </c>
      <c r="CA85" s="148">
        <f t="shared" si="152"/>
        <v>0.70137988019297326</v>
      </c>
      <c r="CB85" s="148">
        <f t="shared" si="153"/>
        <v>0.68095133999317792</v>
      </c>
      <c r="CC85" s="148">
        <f t="shared" si="154"/>
        <v>0.66111780581861923</v>
      </c>
      <c r="CD85" s="148">
        <f t="shared" si="155"/>
        <v>0.64186194739671765</v>
      </c>
      <c r="CE85" s="148">
        <f t="shared" si="156"/>
        <v>0.62316693922011435</v>
      </c>
      <c r="CF85" s="148">
        <f t="shared" si="157"/>
        <v>0.60501644584477121</v>
      </c>
      <c r="CG85" s="148">
        <f t="shared" si="158"/>
        <v>0.5873946076162827</v>
      </c>
      <c r="CH85" s="148">
        <f t="shared" si="159"/>
        <v>0.57028602681192497</v>
      </c>
      <c r="CI85" s="148">
        <f t="shared" si="160"/>
        <v>0.55367575418633497</v>
      </c>
      <c r="CJ85" s="148">
        <f t="shared" si="161"/>
        <v>0.5375492759090631</v>
      </c>
      <c r="CK85" s="148">
        <f t="shared" si="162"/>
        <v>0.52189250088258554</v>
      </c>
      <c r="CL85" s="148">
        <f t="shared" si="163"/>
        <v>0.50669174842969467</v>
      </c>
      <c r="CM85" s="148">
        <f t="shared" si="164"/>
        <v>0.49193373633950943</v>
      </c>
      <c r="CN85" s="148">
        <f t="shared" si="165"/>
        <v>0.47760556926165965</v>
      </c>
      <c r="CO85" s="148">
        <f t="shared" si="166"/>
        <v>0.46369472743850448</v>
      </c>
      <c r="CP85" s="148">
        <f t="shared" si="167"/>
        <v>0.45018905576553836</v>
      </c>
      <c r="CQ85" s="148">
        <f t="shared" si="168"/>
        <v>0.4370767531704256</v>
      </c>
      <c r="CR85" s="148">
        <f t="shared" si="169"/>
        <v>0.42434636230138412</v>
      </c>
      <c r="CS85" s="148">
        <f t="shared" si="170"/>
        <v>0.41198675951590691</v>
      </c>
      <c r="CT85" s="58">
        <f t="shared" si="171"/>
        <v>0</v>
      </c>
      <c r="CU85" s="58" t="e">
        <f t="shared" si="172"/>
        <v>#DIV/0!</v>
      </c>
      <c r="CV85" s="58" t="e">
        <f t="shared" si="173"/>
        <v>#DIV/0!</v>
      </c>
      <c r="CW85" s="58" t="e">
        <f t="shared" si="174"/>
        <v>#DIV/0!</v>
      </c>
      <c r="CX85" s="58" t="e">
        <f t="shared" si="175"/>
        <v>#DIV/0!</v>
      </c>
      <c r="CY85" s="58" t="e">
        <f t="shared" si="176"/>
        <v>#DIV/0!</v>
      </c>
      <c r="CZ85" s="58" t="e">
        <f t="shared" si="177"/>
        <v>#DIV/0!</v>
      </c>
      <c r="DA85" s="58" t="e">
        <f t="shared" si="178"/>
        <v>#DIV/0!</v>
      </c>
      <c r="DB85" s="58" t="e">
        <f t="shared" si="179"/>
        <v>#DIV/0!</v>
      </c>
      <c r="DC85" s="58" t="e">
        <f t="shared" si="180"/>
        <v>#DIV/0!</v>
      </c>
      <c r="DD85" s="58" t="e">
        <f t="shared" si="181"/>
        <v>#DIV/0!</v>
      </c>
      <c r="DE85" s="58" t="e">
        <f t="shared" si="182"/>
        <v>#DIV/0!</v>
      </c>
      <c r="DF85" s="58" t="e">
        <f t="shared" si="183"/>
        <v>#DIV/0!</v>
      </c>
      <c r="DG85" s="58" t="e">
        <f t="shared" si="184"/>
        <v>#DIV/0!</v>
      </c>
      <c r="DH85" s="58" t="e">
        <f t="shared" si="185"/>
        <v>#DIV/0!</v>
      </c>
      <c r="DI85" s="58" t="e">
        <f t="shared" si="186"/>
        <v>#DIV/0!</v>
      </c>
      <c r="DJ85" s="58" t="e">
        <f t="shared" si="187"/>
        <v>#DIV/0!</v>
      </c>
      <c r="DK85" s="58" t="e">
        <f t="shared" si="188"/>
        <v>#DIV/0!</v>
      </c>
      <c r="DL85" s="58" t="e">
        <f t="shared" si="189"/>
        <v>#DIV/0!</v>
      </c>
      <c r="DM85" s="58" t="e">
        <f t="shared" si="190"/>
        <v>#DIV/0!</v>
      </c>
      <c r="DN85" s="58" t="e">
        <f t="shared" si="191"/>
        <v>#DIV/0!</v>
      </c>
      <c r="DO85" s="58" t="e">
        <f t="shared" si="192"/>
        <v>#DIV/0!</v>
      </c>
      <c r="DP85" s="58" t="e">
        <f t="shared" si="193"/>
        <v>#DIV/0!</v>
      </c>
      <c r="DQ85" s="58" t="e">
        <f t="shared" si="194"/>
        <v>#DIV/0!</v>
      </c>
      <c r="DR85" s="58" t="e">
        <f t="shared" si="195"/>
        <v>#DIV/0!</v>
      </c>
      <c r="DS85" s="58" t="e">
        <f t="shared" si="196"/>
        <v>#DIV/0!</v>
      </c>
      <c r="DT85" s="58" t="e">
        <f t="shared" si="197"/>
        <v>#DIV/0!</v>
      </c>
      <c r="DU85" s="58" t="e">
        <f t="shared" si="198"/>
        <v>#DIV/0!</v>
      </c>
      <c r="DV85" s="58" t="e">
        <f t="shared" si="199"/>
        <v>#DIV/0!</v>
      </c>
      <c r="DW85" s="58" t="e">
        <f t="shared" si="200"/>
        <v>#DIV/0!</v>
      </c>
      <c r="DX85" s="58" t="e">
        <f t="shared" si="201"/>
        <v>#DIV/0!</v>
      </c>
      <c r="DY85" s="58">
        <f t="shared" si="202"/>
        <v>0</v>
      </c>
      <c r="DZ85" s="58" t="e">
        <f t="shared" si="120"/>
        <v>#DIV/0!</v>
      </c>
      <c r="EA85" s="58" t="e">
        <f t="shared" si="121"/>
        <v>#DIV/0!</v>
      </c>
      <c r="EB85" s="58" t="e">
        <f t="shared" si="203"/>
        <v>#DIV/0!</v>
      </c>
      <c r="EC85" s="58" t="e">
        <f t="shared" si="204"/>
        <v>#DIV/0!</v>
      </c>
      <c r="ED85" s="58" t="e">
        <f t="shared" si="205"/>
        <v>#DIV/0!</v>
      </c>
      <c r="EE85" s="58" t="e">
        <f t="shared" si="206"/>
        <v>#DIV/0!</v>
      </c>
      <c r="EF85" s="58" t="e">
        <f t="shared" si="207"/>
        <v>#DIV/0!</v>
      </c>
      <c r="EG85" s="58" t="e">
        <f t="shared" si="208"/>
        <v>#DIV/0!</v>
      </c>
      <c r="EH85" s="58" t="e">
        <f t="shared" si="209"/>
        <v>#DIV/0!</v>
      </c>
      <c r="EI85" s="58" t="e">
        <f t="shared" si="210"/>
        <v>#DIV/0!</v>
      </c>
      <c r="EJ85" s="58" t="e">
        <f t="shared" si="211"/>
        <v>#DIV/0!</v>
      </c>
      <c r="EK85" s="58" t="e">
        <f t="shared" si="212"/>
        <v>#DIV/0!</v>
      </c>
      <c r="EL85" s="58" t="e">
        <f t="shared" si="213"/>
        <v>#DIV/0!</v>
      </c>
      <c r="EM85" s="58" t="e">
        <f t="shared" si="214"/>
        <v>#DIV/0!</v>
      </c>
      <c r="EN85" s="58" t="e">
        <f t="shared" si="215"/>
        <v>#DIV/0!</v>
      </c>
      <c r="EO85" s="58" t="e">
        <f t="shared" si="216"/>
        <v>#DIV/0!</v>
      </c>
      <c r="EP85" s="58" t="e">
        <f t="shared" si="217"/>
        <v>#DIV/0!</v>
      </c>
      <c r="EQ85" s="58" t="e">
        <f t="shared" si="218"/>
        <v>#DIV/0!</v>
      </c>
      <c r="ER85" s="58" t="e">
        <f t="shared" si="219"/>
        <v>#DIV/0!</v>
      </c>
      <c r="ES85" s="58" t="e">
        <f t="shared" si="220"/>
        <v>#DIV/0!</v>
      </c>
      <c r="ET85" s="58" t="e">
        <f t="shared" si="221"/>
        <v>#DIV/0!</v>
      </c>
      <c r="EU85" s="58" t="e">
        <f t="shared" si="222"/>
        <v>#DIV/0!</v>
      </c>
      <c r="EV85" s="58" t="e">
        <f t="shared" si="223"/>
        <v>#DIV/0!</v>
      </c>
      <c r="EW85" s="58" t="e">
        <f t="shared" si="224"/>
        <v>#DIV/0!</v>
      </c>
      <c r="EX85" s="58" t="e">
        <f t="shared" si="225"/>
        <v>#DIV/0!</v>
      </c>
      <c r="EY85" s="58" t="e">
        <f t="shared" si="226"/>
        <v>#DIV/0!</v>
      </c>
      <c r="EZ85" s="58" t="e">
        <f t="shared" si="227"/>
        <v>#DIV/0!</v>
      </c>
      <c r="FA85" s="58" t="e">
        <f t="shared" si="228"/>
        <v>#DIV/0!</v>
      </c>
      <c r="FB85" s="58" t="e">
        <f t="shared" si="229"/>
        <v>#DIV/0!</v>
      </c>
      <c r="FC85" s="149" t="e">
        <f t="shared" si="230"/>
        <v>#DIV/0!</v>
      </c>
    </row>
    <row r="86" spans="1:159" x14ac:dyDescent="0.25">
      <c r="A86" s="90">
        <v>86</v>
      </c>
      <c r="B86" s="150"/>
      <c r="C86" s="151"/>
      <c r="D86" s="151"/>
      <c r="E86" s="151"/>
      <c r="F86" s="151"/>
      <c r="G86" s="151"/>
      <c r="H86" s="151"/>
      <c r="I86" s="151"/>
      <c r="J86" s="151"/>
      <c r="K86" s="152"/>
      <c r="L86" s="127" t="e">
        <f t="shared" si="122"/>
        <v>#DIV/0!</v>
      </c>
      <c r="M86" s="127" t="e">
        <f t="shared" si="123"/>
        <v>#DIV/0!</v>
      </c>
      <c r="N86" s="127">
        <f t="shared" si="124"/>
        <v>0</v>
      </c>
      <c r="O86" s="127" t="e">
        <f t="shared" si="125"/>
        <v>#DIV/0!</v>
      </c>
      <c r="P86" s="66" t="e">
        <f t="shared" si="126"/>
        <v>#DIV/0!</v>
      </c>
      <c r="Q86" s="40"/>
      <c r="R86" s="105" t="e">
        <f t="shared" si="127"/>
        <v>#DIV/0!</v>
      </c>
      <c r="S86" s="142">
        <f t="shared" si="128"/>
        <v>0</v>
      </c>
      <c r="T86" s="142" t="e">
        <f t="shared" si="129"/>
        <v>#DIV/0!</v>
      </c>
      <c r="U86" s="143">
        <v>1.31E-6</v>
      </c>
      <c r="V86" s="143" t="e">
        <f t="shared" si="130"/>
        <v>#DIV/0!</v>
      </c>
      <c r="W86" s="144">
        <v>0.4</v>
      </c>
      <c r="X86" s="143" t="e">
        <f t="shared" si="131"/>
        <v>#DIV/0!</v>
      </c>
      <c r="Y86" s="145">
        <v>2.5000000000000001E-2</v>
      </c>
      <c r="Z86" s="145" t="e">
        <f t="shared" si="132"/>
        <v>#DIV/0!</v>
      </c>
      <c r="AA86" s="145" t="e">
        <f t="shared" si="133"/>
        <v>#DIV/0!</v>
      </c>
      <c r="AB86" s="145" t="e">
        <f t="shared" si="134"/>
        <v>#DIV/0!</v>
      </c>
      <c r="AC86" s="145" t="e">
        <f t="shared" si="135"/>
        <v>#DIV/0!</v>
      </c>
      <c r="AD86" s="145" t="e">
        <f t="shared" si="136"/>
        <v>#DIV/0!</v>
      </c>
      <c r="AE86" s="146" t="e">
        <f t="shared" si="137"/>
        <v>#DIV/0!</v>
      </c>
      <c r="AF86" s="144" t="e">
        <f t="shared" si="138"/>
        <v>#DIV/0!</v>
      </c>
      <c r="AG86" s="144" t="e">
        <f t="shared" si="139"/>
        <v>#DIV/0!</v>
      </c>
      <c r="AI86" s="101">
        <v>0</v>
      </c>
      <c r="AJ86" s="101">
        <v>1</v>
      </c>
      <c r="AK86" s="101">
        <v>2</v>
      </c>
      <c r="AL86" s="101">
        <v>3</v>
      </c>
      <c r="AM86" s="101">
        <v>4</v>
      </c>
      <c r="AN86" s="101">
        <v>5</v>
      </c>
      <c r="AO86" s="101">
        <v>6</v>
      </c>
      <c r="AP86" s="101">
        <v>7</v>
      </c>
      <c r="AQ86" s="101">
        <v>8</v>
      </c>
      <c r="AR86" s="101">
        <v>9</v>
      </c>
      <c r="AS86" s="101">
        <v>10</v>
      </c>
      <c r="AT86" s="101">
        <v>11</v>
      </c>
      <c r="AU86" s="101">
        <v>12</v>
      </c>
      <c r="AV86" s="101">
        <v>13</v>
      </c>
      <c r="AW86" s="101">
        <v>14</v>
      </c>
      <c r="AX86" s="101">
        <v>15</v>
      </c>
      <c r="AY86" s="101">
        <v>16</v>
      </c>
      <c r="AZ86" s="101">
        <v>17</v>
      </c>
      <c r="BA86" s="101">
        <v>18</v>
      </c>
      <c r="BB86" s="101">
        <v>19</v>
      </c>
      <c r="BC86" s="101">
        <v>20</v>
      </c>
      <c r="BD86" s="101">
        <v>21</v>
      </c>
      <c r="BE86" s="101">
        <v>22</v>
      </c>
      <c r="BF86" s="101">
        <v>23</v>
      </c>
      <c r="BG86" s="101">
        <v>24</v>
      </c>
      <c r="BH86" s="101">
        <v>25</v>
      </c>
      <c r="BI86" s="101">
        <v>26</v>
      </c>
      <c r="BJ86" s="101">
        <v>27</v>
      </c>
      <c r="BK86" s="101">
        <v>28</v>
      </c>
      <c r="BL86" s="101">
        <v>29</v>
      </c>
      <c r="BM86" s="101">
        <v>30</v>
      </c>
      <c r="BN86" s="147">
        <v>0.03</v>
      </c>
      <c r="BO86" s="148">
        <f t="shared" si="140"/>
        <v>1</v>
      </c>
      <c r="BP86" s="148">
        <f t="shared" si="141"/>
        <v>0.970873786407767</v>
      </c>
      <c r="BQ86" s="148">
        <f t="shared" si="142"/>
        <v>0.94259590913375435</v>
      </c>
      <c r="BR86" s="148">
        <f t="shared" si="143"/>
        <v>0.91514165935315961</v>
      </c>
      <c r="BS86" s="148">
        <f t="shared" si="144"/>
        <v>0.888487047915689</v>
      </c>
      <c r="BT86" s="148">
        <f t="shared" si="145"/>
        <v>0.86260878438416411</v>
      </c>
      <c r="BU86" s="148">
        <f t="shared" si="146"/>
        <v>0.83748425668365445</v>
      </c>
      <c r="BV86" s="148">
        <f t="shared" si="147"/>
        <v>0.81309151134335378</v>
      </c>
      <c r="BW86" s="148">
        <f t="shared" si="148"/>
        <v>0.78940923431393573</v>
      </c>
      <c r="BX86" s="148">
        <f t="shared" si="149"/>
        <v>0.76641673234362695</v>
      </c>
      <c r="BY86" s="148">
        <f t="shared" si="150"/>
        <v>0.74409391489672516</v>
      </c>
      <c r="BZ86" s="148">
        <f t="shared" si="151"/>
        <v>0.72242127659876232</v>
      </c>
      <c r="CA86" s="148">
        <f t="shared" si="152"/>
        <v>0.70137988019297326</v>
      </c>
      <c r="CB86" s="148">
        <f t="shared" si="153"/>
        <v>0.68095133999317792</v>
      </c>
      <c r="CC86" s="148">
        <f t="shared" si="154"/>
        <v>0.66111780581861923</v>
      </c>
      <c r="CD86" s="148">
        <f t="shared" si="155"/>
        <v>0.64186194739671765</v>
      </c>
      <c r="CE86" s="148">
        <f t="shared" si="156"/>
        <v>0.62316693922011435</v>
      </c>
      <c r="CF86" s="148">
        <f t="shared" si="157"/>
        <v>0.60501644584477121</v>
      </c>
      <c r="CG86" s="148">
        <f t="shared" si="158"/>
        <v>0.5873946076162827</v>
      </c>
      <c r="CH86" s="148">
        <f t="shared" si="159"/>
        <v>0.57028602681192497</v>
      </c>
      <c r="CI86" s="148">
        <f t="shared" si="160"/>
        <v>0.55367575418633497</v>
      </c>
      <c r="CJ86" s="148">
        <f t="shared" si="161"/>
        <v>0.5375492759090631</v>
      </c>
      <c r="CK86" s="148">
        <f t="shared" si="162"/>
        <v>0.52189250088258554</v>
      </c>
      <c r="CL86" s="148">
        <f t="shared" si="163"/>
        <v>0.50669174842969467</v>
      </c>
      <c r="CM86" s="148">
        <f t="shared" si="164"/>
        <v>0.49193373633950943</v>
      </c>
      <c r="CN86" s="148">
        <f t="shared" si="165"/>
        <v>0.47760556926165965</v>
      </c>
      <c r="CO86" s="148">
        <f t="shared" si="166"/>
        <v>0.46369472743850448</v>
      </c>
      <c r="CP86" s="148">
        <f t="shared" si="167"/>
        <v>0.45018905576553836</v>
      </c>
      <c r="CQ86" s="148">
        <f t="shared" si="168"/>
        <v>0.4370767531704256</v>
      </c>
      <c r="CR86" s="148">
        <f t="shared" si="169"/>
        <v>0.42434636230138412</v>
      </c>
      <c r="CS86" s="148">
        <f t="shared" si="170"/>
        <v>0.41198675951590691</v>
      </c>
      <c r="CT86" s="58">
        <f t="shared" si="171"/>
        <v>0</v>
      </c>
      <c r="CU86" s="58" t="e">
        <f t="shared" si="172"/>
        <v>#DIV/0!</v>
      </c>
      <c r="CV86" s="58" t="e">
        <f t="shared" si="173"/>
        <v>#DIV/0!</v>
      </c>
      <c r="CW86" s="58" t="e">
        <f t="shared" si="174"/>
        <v>#DIV/0!</v>
      </c>
      <c r="CX86" s="58" t="e">
        <f t="shared" si="175"/>
        <v>#DIV/0!</v>
      </c>
      <c r="CY86" s="58" t="e">
        <f t="shared" si="176"/>
        <v>#DIV/0!</v>
      </c>
      <c r="CZ86" s="58" t="e">
        <f t="shared" si="177"/>
        <v>#DIV/0!</v>
      </c>
      <c r="DA86" s="58" t="e">
        <f t="shared" si="178"/>
        <v>#DIV/0!</v>
      </c>
      <c r="DB86" s="58" t="e">
        <f t="shared" si="179"/>
        <v>#DIV/0!</v>
      </c>
      <c r="DC86" s="58" t="e">
        <f t="shared" si="180"/>
        <v>#DIV/0!</v>
      </c>
      <c r="DD86" s="58" t="e">
        <f t="shared" si="181"/>
        <v>#DIV/0!</v>
      </c>
      <c r="DE86" s="58" t="e">
        <f t="shared" si="182"/>
        <v>#DIV/0!</v>
      </c>
      <c r="DF86" s="58" t="e">
        <f t="shared" si="183"/>
        <v>#DIV/0!</v>
      </c>
      <c r="DG86" s="58" t="e">
        <f t="shared" si="184"/>
        <v>#DIV/0!</v>
      </c>
      <c r="DH86" s="58" t="e">
        <f t="shared" si="185"/>
        <v>#DIV/0!</v>
      </c>
      <c r="DI86" s="58" t="e">
        <f t="shared" si="186"/>
        <v>#DIV/0!</v>
      </c>
      <c r="DJ86" s="58" t="e">
        <f t="shared" si="187"/>
        <v>#DIV/0!</v>
      </c>
      <c r="DK86" s="58" t="e">
        <f t="shared" si="188"/>
        <v>#DIV/0!</v>
      </c>
      <c r="DL86" s="58" t="e">
        <f t="shared" si="189"/>
        <v>#DIV/0!</v>
      </c>
      <c r="DM86" s="58" t="e">
        <f t="shared" si="190"/>
        <v>#DIV/0!</v>
      </c>
      <c r="DN86" s="58" t="e">
        <f t="shared" si="191"/>
        <v>#DIV/0!</v>
      </c>
      <c r="DO86" s="58" t="e">
        <f t="shared" si="192"/>
        <v>#DIV/0!</v>
      </c>
      <c r="DP86" s="58" t="e">
        <f t="shared" si="193"/>
        <v>#DIV/0!</v>
      </c>
      <c r="DQ86" s="58" t="e">
        <f t="shared" si="194"/>
        <v>#DIV/0!</v>
      </c>
      <c r="DR86" s="58" t="e">
        <f t="shared" si="195"/>
        <v>#DIV/0!</v>
      </c>
      <c r="DS86" s="58" t="e">
        <f t="shared" si="196"/>
        <v>#DIV/0!</v>
      </c>
      <c r="DT86" s="58" t="e">
        <f t="shared" si="197"/>
        <v>#DIV/0!</v>
      </c>
      <c r="DU86" s="58" t="e">
        <f t="shared" si="198"/>
        <v>#DIV/0!</v>
      </c>
      <c r="DV86" s="58" t="e">
        <f t="shared" si="199"/>
        <v>#DIV/0!</v>
      </c>
      <c r="DW86" s="58" t="e">
        <f t="shared" si="200"/>
        <v>#DIV/0!</v>
      </c>
      <c r="DX86" s="58" t="e">
        <f t="shared" si="201"/>
        <v>#DIV/0!</v>
      </c>
      <c r="DY86" s="58">
        <f t="shared" si="202"/>
        <v>0</v>
      </c>
      <c r="DZ86" s="58" t="e">
        <f t="shared" si="120"/>
        <v>#DIV/0!</v>
      </c>
      <c r="EA86" s="58" t="e">
        <f t="shared" si="121"/>
        <v>#DIV/0!</v>
      </c>
      <c r="EB86" s="58" t="e">
        <f t="shared" si="203"/>
        <v>#DIV/0!</v>
      </c>
      <c r="EC86" s="58" t="e">
        <f t="shared" si="204"/>
        <v>#DIV/0!</v>
      </c>
      <c r="ED86" s="58" t="e">
        <f t="shared" si="205"/>
        <v>#DIV/0!</v>
      </c>
      <c r="EE86" s="58" t="e">
        <f t="shared" si="206"/>
        <v>#DIV/0!</v>
      </c>
      <c r="EF86" s="58" t="e">
        <f t="shared" si="207"/>
        <v>#DIV/0!</v>
      </c>
      <c r="EG86" s="58" t="e">
        <f t="shared" si="208"/>
        <v>#DIV/0!</v>
      </c>
      <c r="EH86" s="58" t="e">
        <f t="shared" si="209"/>
        <v>#DIV/0!</v>
      </c>
      <c r="EI86" s="58" t="e">
        <f t="shared" si="210"/>
        <v>#DIV/0!</v>
      </c>
      <c r="EJ86" s="58" t="e">
        <f t="shared" si="211"/>
        <v>#DIV/0!</v>
      </c>
      <c r="EK86" s="58" t="e">
        <f t="shared" si="212"/>
        <v>#DIV/0!</v>
      </c>
      <c r="EL86" s="58" t="e">
        <f t="shared" si="213"/>
        <v>#DIV/0!</v>
      </c>
      <c r="EM86" s="58" t="e">
        <f t="shared" si="214"/>
        <v>#DIV/0!</v>
      </c>
      <c r="EN86" s="58" t="e">
        <f t="shared" si="215"/>
        <v>#DIV/0!</v>
      </c>
      <c r="EO86" s="58" t="e">
        <f t="shared" si="216"/>
        <v>#DIV/0!</v>
      </c>
      <c r="EP86" s="58" t="e">
        <f t="shared" si="217"/>
        <v>#DIV/0!</v>
      </c>
      <c r="EQ86" s="58" t="e">
        <f t="shared" si="218"/>
        <v>#DIV/0!</v>
      </c>
      <c r="ER86" s="58" t="e">
        <f t="shared" si="219"/>
        <v>#DIV/0!</v>
      </c>
      <c r="ES86" s="58" t="e">
        <f t="shared" si="220"/>
        <v>#DIV/0!</v>
      </c>
      <c r="ET86" s="58" t="e">
        <f t="shared" si="221"/>
        <v>#DIV/0!</v>
      </c>
      <c r="EU86" s="58" t="e">
        <f t="shared" si="222"/>
        <v>#DIV/0!</v>
      </c>
      <c r="EV86" s="58" t="e">
        <f t="shared" si="223"/>
        <v>#DIV/0!</v>
      </c>
      <c r="EW86" s="58" t="e">
        <f t="shared" si="224"/>
        <v>#DIV/0!</v>
      </c>
      <c r="EX86" s="58" t="e">
        <f t="shared" si="225"/>
        <v>#DIV/0!</v>
      </c>
      <c r="EY86" s="58" t="e">
        <f t="shared" si="226"/>
        <v>#DIV/0!</v>
      </c>
      <c r="EZ86" s="58" t="e">
        <f t="shared" si="227"/>
        <v>#DIV/0!</v>
      </c>
      <c r="FA86" s="58" t="e">
        <f t="shared" si="228"/>
        <v>#DIV/0!</v>
      </c>
      <c r="FB86" s="58" t="e">
        <f t="shared" si="229"/>
        <v>#DIV/0!</v>
      </c>
      <c r="FC86" s="149" t="e">
        <f t="shared" si="230"/>
        <v>#DIV/0!</v>
      </c>
    </row>
    <row r="87" spans="1:159" x14ac:dyDescent="0.25">
      <c r="A87" s="90">
        <v>87</v>
      </c>
      <c r="B87" s="150"/>
      <c r="C87" s="151"/>
      <c r="D87" s="151"/>
      <c r="E87" s="151"/>
      <c r="F87" s="151"/>
      <c r="G87" s="151"/>
      <c r="H87" s="151"/>
      <c r="I87" s="151"/>
      <c r="J87" s="151"/>
      <c r="K87" s="152"/>
      <c r="L87" s="127" t="e">
        <f t="shared" si="122"/>
        <v>#DIV/0!</v>
      </c>
      <c r="M87" s="127" t="e">
        <f t="shared" si="123"/>
        <v>#DIV/0!</v>
      </c>
      <c r="N87" s="127">
        <f t="shared" si="124"/>
        <v>0</v>
      </c>
      <c r="O87" s="127" t="e">
        <f t="shared" si="125"/>
        <v>#DIV/0!</v>
      </c>
      <c r="P87" s="66" t="e">
        <f t="shared" si="126"/>
        <v>#DIV/0!</v>
      </c>
      <c r="Q87" s="40"/>
      <c r="R87" s="105" t="e">
        <f t="shared" si="127"/>
        <v>#DIV/0!</v>
      </c>
      <c r="S87" s="142">
        <f t="shared" si="128"/>
        <v>0</v>
      </c>
      <c r="T87" s="142" t="e">
        <f t="shared" si="129"/>
        <v>#DIV/0!</v>
      </c>
      <c r="U87" s="143">
        <v>1.31E-6</v>
      </c>
      <c r="V87" s="143" t="e">
        <f t="shared" si="130"/>
        <v>#DIV/0!</v>
      </c>
      <c r="W87" s="144">
        <v>0.4</v>
      </c>
      <c r="X87" s="143" t="e">
        <f t="shared" si="131"/>
        <v>#DIV/0!</v>
      </c>
      <c r="Y87" s="145">
        <v>2.5000000000000001E-2</v>
      </c>
      <c r="Z87" s="145" t="e">
        <f t="shared" si="132"/>
        <v>#DIV/0!</v>
      </c>
      <c r="AA87" s="145" t="e">
        <f t="shared" si="133"/>
        <v>#DIV/0!</v>
      </c>
      <c r="AB87" s="145" t="e">
        <f t="shared" si="134"/>
        <v>#DIV/0!</v>
      </c>
      <c r="AC87" s="145" t="e">
        <f t="shared" si="135"/>
        <v>#DIV/0!</v>
      </c>
      <c r="AD87" s="145" t="e">
        <f t="shared" si="136"/>
        <v>#DIV/0!</v>
      </c>
      <c r="AE87" s="146" t="e">
        <f t="shared" si="137"/>
        <v>#DIV/0!</v>
      </c>
      <c r="AF87" s="144" t="e">
        <f t="shared" si="138"/>
        <v>#DIV/0!</v>
      </c>
      <c r="AG87" s="144" t="e">
        <f t="shared" si="139"/>
        <v>#DIV/0!</v>
      </c>
      <c r="AI87" s="101">
        <v>0</v>
      </c>
      <c r="AJ87" s="101">
        <v>1</v>
      </c>
      <c r="AK87" s="101">
        <v>2</v>
      </c>
      <c r="AL87" s="101">
        <v>3</v>
      </c>
      <c r="AM87" s="101">
        <v>4</v>
      </c>
      <c r="AN87" s="101">
        <v>5</v>
      </c>
      <c r="AO87" s="101">
        <v>6</v>
      </c>
      <c r="AP87" s="101">
        <v>7</v>
      </c>
      <c r="AQ87" s="101">
        <v>8</v>
      </c>
      <c r="AR87" s="101">
        <v>9</v>
      </c>
      <c r="AS87" s="101">
        <v>10</v>
      </c>
      <c r="AT87" s="101">
        <v>11</v>
      </c>
      <c r="AU87" s="101">
        <v>12</v>
      </c>
      <c r="AV87" s="101">
        <v>13</v>
      </c>
      <c r="AW87" s="101">
        <v>14</v>
      </c>
      <c r="AX87" s="101">
        <v>15</v>
      </c>
      <c r="AY87" s="101">
        <v>16</v>
      </c>
      <c r="AZ87" s="101">
        <v>17</v>
      </c>
      <c r="BA87" s="101">
        <v>18</v>
      </c>
      <c r="BB87" s="101">
        <v>19</v>
      </c>
      <c r="BC87" s="101">
        <v>20</v>
      </c>
      <c r="BD87" s="101">
        <v>21</v>
      </c>
      <c r="BE87" s="101">
        <v>22</v>
      </c>
      <c r="BF87" s="101">
        <v>23</v>
      </c>
      <c r="BG87" s="101">
        <v>24</v>
      </c>
      <c r="BH87" s="101">
        <v>25</v>
      </c>
      <c r="BI87" s="101">
        <v>26</v>
      </c>
      <c r="BJ87" s="101">
        <v>27</v>
      </c>
      <c r="BK87" s="101">
        <v>28</v>
      </c>
      <c r="BL87" s="101">
        <v>29</v>
      </c>
      <c r="BM87" s="101">
        <v>30</v>
      </c>
      <c r="BN87" s="147">
        <v>0.03</v>
      </c>
      <c r="BO87" s="148">
        <f t="shared" si="140"/>
        <v>1</v>
      </c>
      <c r="BP87" s="148">
        <f t="shared" si="141"/>
        <v>0.970873786407767</v>
      </c>
      <c r="BQ87" s="148">
        <f t="shared" si="142"/>
        <v>0.94259590913375435</v>
      </c>
      <c r="BR87" s="148">
        <f t="shared" si="143"/>
        <v>0.91514165935315961</v>
      </c>
      <c r="BS87" s="148">
        <f t="shared" si="144"/>
        <v>0.888487047915689</v>
      </c>
      <c r="BT87" s="148">
        <f t="shared" si="145"/>
        <v>0.86260878438416411</v>
      </c>
      <c r="BU87" s="148">
        <f t="shared" si="146"/>
        <v>0.83748425668365445</v>
      </c>
      <c r="BV87" s="148">
        <f t="shared" si="147"/>
        <v>0.81309151134335378</v>
      </c>
      <c r="BW87" s="148">
        <f t="shared" si="148"/>
        <v>0.78940923431393573</v>
      </c>
      <c r="BX87" s="148">
        <f t="shared" si="149"/>
        <v>0.76641673234362695</v>
      </c>
      <c r="BY87" s="148">
        <f t="shared" si="150"/>
        <v>0.74409391489672516</v>
      </c>
      <c r="BZ87" s="148">
        <f t="shared" si="151"/>
        <v>0.72242127659876232</v>
      </c>
      <c r="CA87" s="148">
        <f t="shared" si="152"/>
        <v>0.70137988019297326</v>
      </c>
      <c r="CB87" s="148">
        <f t="shared" si="153"/>
        <v>0.68095133999317792</v>
      </c>
      <c r="CC87" s="148">
        <f t="shared" si="154"/>
        <v>0.66111780581861923</v>
      </c>
      <c r="CD87" s="148">
        <f t="shared" si="155"/>
        <v>0.64186194739671765</v>
      </c>
      <c r="CE87" s="148">
        <f t="shared" si="156"/>
        <v>0.62316693922011435</v>
      </c>
      <c r="CF87" s="148">
        <f t="shared" si="157"/>
        <v>0.60501644584477121</v>
      </c>
      <c r="CG87" s="148">
        <f t="shared" si="158"/>
        <v>0.5873946076162827</v>
      </c>
      <c r="CH87" s="148">
        <f t="shared" si="159"/>
        <v>0.57028602681192497</v>
      </c>
      <c r="CI87" s="148">
        <f t="shared" si="160"/>
        <v>0.55367575418633497</v>
      </c>
      <c r="CJ87" s="148">
        <f t="shared" si="161"/>
        <v>0.5375492759090631</v>
      </c>
      <c r="CK87" s="148">
        <f t="shared" si="162"/>
        <v>0.52189250088258554</v>
      </c>
      <c r="CL87" s="148">
        <f t="shared" si="163"/>
        <v>0.50669174842969467</v>
      </c>
      <c r="CM87" s="148">
        <f t="shared" si="164"/>
        <v>0.49193373633950943</v>
      </c>
      <c r="CN87" s="148">
        <f t="shared" si="165"/>
        <v>0.47760556926165965</v>
      </c>
      <c r="CO87" s="148">
        <f t="shared" si="166"/>
        <v>0.46369472743850448</v>
      </c>
      <c r="CP87" s="148">
        <f t="shared" si="167"/>
        <v>0.45018905576553836</v>
      </c>
      <c r="CQ87" s="148">
        <f t="shared" si="168"/>
        <v>0.4370767531704256</v>
      </c>
      <c r="CR87" s="148">
        <f t="shared" si="169"/>
        <v>0.42434636230138412</v>
      </c>
      <c r="CS87" s="148">
        <f t="shared" si="170"/>
        <v>0.41198675951590691</v>
      </c>
      <c r="CT87" s="58">
        <f t="shared" si="171"/>
        <v>0</v>
      </c>
      <c r="CU87" s="58" t="e">
        <f t="shared" si="172"/>
        <v>#DIV/0!</v>
      </c>
      <c r="CV87" s="58" t="e">
        <f t="shared" si="173"/>
        <v>#DIV/0!</v>
      </c>
      <c r="CW87" s="58" t="e">
        <f t="shared" si="174"/>
        <v>#DIV/0!</v>
      </c>
      <c r="CX87" s="58" t="e">
        <f t="shared" si="175"/>
        <v>#DIV/0!</v>
      </c>
      <c r="CY87" s="58" t="e">
        <f t="shared" si="176"/>
        <v>#DIV/0!</v>
      </c>
      <c r="CZ87" s="58" t="e">
        <f t="shared" si="177"/>
        <v>#DIV/0!</v>
      </c>
      <c r="DA87" s="58" t="e">
        <f t="shared" si="178"/>
        <v>#DIV/0!</v>
      </c>
      <c r="DB87" s="58" t="e">
        <f t="shared" si="179"/>
        <v>#DIV/0!</v>
      </c>
      <c r="DC87" s="58" t="e">
        <f t="shared" si="180"/>
        <v>#DIV/0!</v>
      </c>
      <c r="DD87" s="58" t="e">
        <f t="shared" si="181"/>
        <v>#DIV/0!</v>
      </c>
      <c r="DE87" s="58" t="e">
        <f t="shared" si="182"/>
        <v>#DIV/0!</v>
      </c>
      <c r="DF87" s="58" t="e">
        <f t="shared" si="183"/>
        <v>#DIV/0!</v>
      </c>
      <c r="DG87" s="58" t="e">
        <f t="shared" si="184"/>
        <v>#DIV/0!</v>
      </c>
      <c r="DH87" s="58" t="e">
        <f t="shared" si="185"/>
        <v>#DIV/0!</v>
      </c>
      <c r="DI87" s="58" t="e">
        <f t="shared" si="186"/>
        <v>#DIV/0!</v>
      </c>
      <c r="DJ87" s="58" t="e">
        <f t="shared" si="187"/>
        <v>#DIV/0!</v>
      </c>
      <c r="DK87" s="58" t="e">
        <f t="shared" si="188"/>
        <v>#DIV/0!</v>
      </c>
      <c r="DL87" s="58" t="e">
        <f t="shared" si="189"/>
        <v>#DIV/0!</v>
      </c>
      <c r="DM87" s="58" t="e">
        <f t="shared" si="190"/>
        <v>#DIV/0!</v>
      </c>
      <c r="DN87" s="58" t="e">
        <f t="shared" si="191"/>
        <v>#DIV/0!</v>
      </c>
      <c r="DO87" s="58" t="e">
        <f t="shared" si="192"/>
        <v>#DIV/0!</v>
      </c>
      <c r="DP87" s="58" t="e">
        <f t="shared" si="193"/>
        <v>#DIV/0!</v>
      </c>
      <c r="DQ87" s="58" t="e">
        <f t="shared" si="194"/>
        <v>#DIV/0!</v>
      </c>
      <c r="DR87" s="58" t="e">
        <f t="shared" si="195"/>
        <v>#DIV/0!</v>
      </c>
      <c r="DS87" s="58" t="e">
        <f t="shared" si="196"/>
        <v>#DIV/0!</v>
      </c>
      <c r="DT87" s="58" t="e">
        <f t="shared" si="197"/>
        <v>#DIV/0!</v>
      </c>
      <c r="DU87" s="58" t="e">
        <f t="shared" si="198"/>
        <v>#DIV/0!</v>
      </c>
      <c r="DV87" s="58" t="e">
        <f t="shared" si="199"/>
        <v>#DIV/0!</v>
      </c>
      <c r="DW87" s="58" t="e">
        <f t="shared" si="200"/>
        <v>#DIV/0!</v>
      </c>
      <c r="DX87" s="58" t="e">
        <f t="shared" si="201"/>
        <v>#DIV/0!</v>
      </c>
      <c r="DY87" s="58">
        <f t="shared" si="202"/>
        <v>0</v>
      </c>
      <c r="DZ87" s="58" t="e">
        <f t="shared" si="120"/>
        <v>#DIV/0!</v>
      </c>
      <c r="EA87" s="58" t="e">
        <f t="shared" si="121"/>
        <v>#DIV/0!</v>
      </c>
      <c r="EB87" s="58" t="e">
        <f t="shared" si="203"/>
        <v>#DIV/0!</v>
      </c>
      <c r="EC87" s="58" t="e">
        <f t="shared" si="204"/>
        <v>#DIV/0!</v>
      </c>
      <c r="ED87" s="58" t="e">
        <f t="shared" si="205"/>
        <v>#DIV/0!</v>
      </c>
      <c r="EE87" s="58" t="e">
        <f t="shared" si="206"/>
        <v>#DIV/0!</v>
      </c>
      <c r="EF87" s="58" t="e">
        <f t="shared" si="207"/>
        <v>#DIV/0!</v>
      </c>
      <c r="EG87" s="58" t="e">
        <f t="shared" si="208"/>
        <v>#DIV/0!</v>
      </c>
      <c r="EH87" s="58" t="e">
        <f t="shared" si="209"/>
        <v>#DIV/0!</v>
      </c>
      <c r="EI87" s="58" t="e">
        <f t="shared" si="210"/>
        <v>#DIV/0!</v>
      </c>
      <c r="EJ87" s="58" t="e">
        <f t="shared" si="211"/>
        <v>#DIV/0!</v>
      </c>
      <c r="EK87" s="58" t="e">
        <f t="shared" si="212"/>
        <v>#DIV/0!</v>
      </c>
      <c r="EL87" s="58" t="e">
        <f t="shared" si="213"/>
        <v>#DIV/0!</v>
      </c>
      <c r="EM87" s="58" t="e">
        <f t="shared" si="214"/>
        <v>#DIV/0!</v>
      </c>
      <c r="EN87" s="58" t="e">
        <f t="shared" si="215"/>
        <v>#DIV/0!</v>
      </c>
      <c r="EO87" s="58" t="e">
        <f t="shared" si="216"/>
        <v>#DIV/0!</v>
      </c>
      <c r="EP87" s="58" t="e">
        <f t="shared" si="217"/>
        <v>#DIV/0!</v>
      </c>
      <c r="EQ87" s="58" t="e">
        <f t="shared" si="218"/>
        <v>#DIV/0!</v>
      </c>
      <c r="ER87" s="58" t="e">
        <f t="shared" si="219"/>
        <v>#DIV/0!</v>
      </c>
      <c r="ES87" s="58" t="e">
        <f t="shared" si="220"/>
        <v>#DIV/0!</v>
      </c>
      <c r="ET87" s="58" t="e">
        <f t="shared" si="221"/>
        <v>#DIV/0!</v>
      </c>
      <c r="EU87" s="58" t="e">
        <f t="shared" si="222"/>
        <v>#DIV/0!</v>
      </c>
      <c r="EV87" s="58" t="e">
        <f t="shared" si="223"/>
        <v>#DIV/0!</v>
      </c>
      <c r="EW87" s="58" t="e">
        <f t="shared" si="224"/>
        <v>#DIV/0!</v>
      </c>
      <c r="EX87" s="58" t="e">
        <f t="shared" si="225"/>
        <v>#DIV/0!</v>
      </c>
      <c r="EY87" s="58" t="e">
        <f t="shared" si="226"/>
        <v>#DIV/0!</v>
      </c>
      <c r="EZ87" s="58" t="e">
        <f t="shared" si="227"/>
        <v>#DIV/0!</v>
      </c>
      <c r="FA87" s="58" t="e">
        <f t="shared" si="228"/>
        <v>#DIV/0!</v>
      </c>
      <c r="FB87" s="58" t="e">
        <f t="shared" si="229"/>
        <v>#DIV/0!</v>
      </c>
      <c r="FC87" s="149" t="e">
        <f t="shared" si="230"/>
        <v>#DIV/0!</v>
      </c>
    </row>
    <row r="88" spans="1:159" x14ac:dyDescent="0.25">
      <c r="A88" s="90">
        <v>88</v>
      </c>
      <c r="B88" s="150"/>
      <c r="C88" s="151"/>
      <c r="D88" s="151"/>
      <c r="E88" s="151"/>
      <c r="F88" s="151"/>
      <c r="G88" s="151"/>
      <c r="H88" s="151"/>
      <c r="I88" s="151"/>
      <c r="J88" s="151"/>
      <c r="K88" s="152"/>
      <c r="L88" s="127" t="e">
        <f t="shared" si="122"/>
        <v>#DIV/0!</v>
      </c>
      <c r="M88" s="127" t="e">
        <f t="shared" si="123"/>
        <v>#DIV/0!</v>
      </c>
      <c r="N88" s="127">
        <f t="shared" si="124"/>
        <v>0</v>
      </c>
      <c r="O88" s="127" t="e">
        <f t="shared" si="125"/>
        <v>#DIV/0!</v>
      </c>
      <c r="P88" s="66" t="e">
        <f t="shared" si="126"/>
        <v>#DIV/0!</v>
      </c>
      <c r="Q88" s="40"/>
      <c r="R88" s="105" t="e">
        <f t="shared" si="127"/>
        <v>#DIV/0!</v>
      </c>
      <c r="S88" s="142">
        <f t="shared" si="128"/>
        <v>0</v>
      </c>
      <c r="T88" s="142" t="e">
        <f t="shared" si="129"/>
        <v>#DIV/0!</v>
      </c>
      <c r="U88" s="143">
        <v>1.31E-6</v>
      </c>
      <c r="V88" s="143" t="e">
        <f t="shared" si="130"/>
        <v>#DIV/0!</v>
      </c>
      <c r="W88" s="144">
        <v>0.4</v>
      </c>
      <c r="X88" s="143" t="e">
        <f t="shared" si="131"/>
        <v>#DIV/0!</v>
      </c>
      <c r="Y88" s="145">
        <v>2.5000000000000001E-2</v>
      </c>
      <c r="Z88" s="145" t="e">
        <f t="shared" si="132"/>
        <v>#DIV/0!</v>
      </c>
      <c r="AA88" s="145" t="e">
        <f t="shared" si="133"/>
        <v>#DIV/0!</v>
      </c>
      <c r="AB88" s="145" t="e">
        <f t="shared" si="134"/>
        <v>#DIV/0!</v>
      </c>
      <c r="AC88" s="145" t="e">
        <f t="shared" si="135"/>
        <v>#DIV/0!</v>
      </c>
      <c r="AD88" s="145" t="e">
        <f t="shared" si="136"/>
        <v>#DIV/0!</v>
      </c>
      <c r="AE88" s="146" t="e">
        <f t="shared" si="137"/>
        <v>#DIV/0!</v>
      </c>
      <c r="AF88" s="144" t="e">
        <f t="shared" si="138"/>
        <v>#DIV/0!</v>
      </c>
      <c r="AG88" s="144" t="e">
        <f t="shared" si="139"/>
        <v>#DIV/0!</v>
      </c>
      <c r="AI88" s="101">
        <v>0</v>
      </c>
      <c r="AJ88" s="101">
        <v>1</v>
      </c>
      <c r="AK88" s="101">
        <v>2</v>
      </c>
      <c r="AL88" s="101">
        <v>3</v>
      </c>
      <c r="AM88" s="101">
        <v>4</v>
      </c>
      <c r="AN88" s="101">
        <v>5</v>
      </c>
      <c r="AO88" s="101">
        <v>6</v>
      </c>
      <c r="AP88" s="101">
        <v>7</v>
      </c>
      <c r="AQ88" s="101">
        <v>8</v>
      </c>
      <c r="AR88" s="101">
        <v>9</v>
      </c>
      <c r="AS88" s="101">
        <v>10</v>
      </c>
      <c r="AT88" s="101">
        <v>11</v>
      </c>
      <c r="AU88" s="101">
        <v>12</v>
      </c>
      <c r="AV88" s="101">
        <v>13</v>
      </c>
      <c r="AW88" s="101">
        <v>14</v>
      </c>
      <c r="AX88" s="101">
        <v>15</v>
      </c>
      <c r="AY88" s="101">
        <v>16</v>
      </c>
      <c r="AZ88" s="101">
        <v>17</v>
      </c>
      <c r="BA88" s="101">
        <v>18</v>
      </c>
      <c r="BB88" s="101">
        <v>19</v>
      </c>
      <c r="BC88" s="101">
        <v>20</v>
      </c>
      <c r="BD88" s="101">
        <v>21</v>
      </c>
      <c r="BE88" s="101">
        <v>22</v>
      </c>
      <c r="BF88" s="101">
        <v>23</v>
      </c>
      <c r="BG88" s="101">
        <v>24</v>
      </c>
      <c r="BH88" s="101">
        <v>25</v>
      </c>
      <c r="BI88" s="101">
        <v>26</v>
      </c>
      <c r="BJ88" s="101">
        <v>27</v>
      </c>
      <c r="BK88" s="101">
        <v>28</v>
      </c>
      <c r="BL88" s="101">
        <v>29</v>
      </c>
      <c r="BM88" s="101">
        <v>30</v>
      </c>
      <c r="BN88" s="147">
        <v>0.03</v>
      </c>
      <c r="BO88" s="148">
        <f t="shared" si="140"/>
        <v>1</v>
      </c>
      <c r="BP88" s="148">
        <f t="shared" si="141"/>
        <v>0.970873786407767</v>
      </c>
      <c r="BQ88" s="148">
        <f t="shared" si="142"/>
        <v>0.94259590913375435</v>
      </c>
      <c r="BR88" s="148">
        <f t="shared" si="143"/>
        <v>0.91514165935315961</v>
      </c>
      <c r="BS88" s="148">
        <f t="shared" si="144"/>
        <v>0.888487047915689</v>
      </c>
      <c r="BT88" s="148">
        <f t="shared" si="145"/>
        <v>0.86260878438416411</v>
      </c>
      <c r="BU88" s="148">
        <f t="shared" si="146"/>
        <v>0.83748425668365445</v>
      </c>
      <c r="BV88" s="148">
        <f t="shared" si="147"/>
        <v>0.81309151134335378</v>
      </c>
      <c r="BW88" s="148">
        <f t="shared" si="148"/>
        <v>0.78940923431393573</v>
      </c>
      <c r="BX88" s="148">
        <f t="shared" si="149"/>
        <v>0.76641673234362695</v>
      </c>
      <c r="BY88" s="148">
        <f t="shared" si="150"/>
        <v>0.74409391489672516</v>
      </c>
      <c r="BZ88" s="148">
        <f t="shared" si="151"/>
        <v>0.72242127659876232</v>
      </c>
      <c r="CA88" s="148">
        <f t="shared" si="152"/>
        <v>0.70137988019297326</v>
      </c>
      <c r="CB88" s="148">
        <f t="shared" si="153"/>
        <v>0.68095133999317792</v>
      </c>
      <c r="CC88" s="148">
        <f t="shared" si="154"/>
        <v>0.66111780581861923</v>
      </c>
      <c r="CD88" s="148">
        <f t="shared" si="155"/>
        <v>0.64186194739671765</v>
      </c>
      <c r="CE88" s="148">
        <f t="shared" si="156"/>
        <v>0.62316693922011435</v>
      </c>
      <c r="CF88" s="148">
        <f t="shared" si="157"/>
        <v>0.60501644584477121</v>
      </c>
      <c r="CG88" s="148">
        <f t="shared" si="158"/>
        <v>0.5873946076162827</v>
      </c>
      <c r="CH88" s="148">
        <f t="shared" si="159"/>
        <v>0.57028602681192497</v>
      </c>
      <c r="CI88" s="148">
        <f t="shared" si="160"/>
        <v>0.55367575418633497</v>
      </c>
      <c r="CJ88" s="148">
        <f t="shared" si="161"/>
        <v>0.5375492759090631</v>
      </c>
      <c r="CK88" s="148">
        <f t="shared" si="162"/>
        <v>0.52189250088258554</v>
      </c>
      <c r="CL88" s="148">
        <f t="shared" si="163"/>
        <v>0.50669174842969467</v>
      </c>
      <c r="CM88" s="148">
        <f t="shared" si="164"/>
        <v>0.49193373633950943</v>
      </c>
      <c r="CN88" s="148">
        <f t="shared" si="165"/>
        <v>0.47760556926165965</v>
      </c>
      <c r="CO88" s="148">
        <f t="shared" si="166"/>
        <v>0.46369472743850448</v>
      </c>
      <c r="CP88" s="148">
        <f t="shared" si="167"/>
        <v>0.45018905576553836</v>
      </c>
      <c r="CQ88" s="148">
        <f t="shared" si="168"/>
        <v>0.4370767531704256</v>
      </c>
      <c r="CR88" s="148">
        <f t="shared" si="169"/>
        <v>0.42434636230138412</v>
      </c>
      <c r="CS88" s="148">
        <f t="shared" si="170"/>
        <v>0.41198675951590691</v>
      </c>
      <c r="CT88" s="58">
        <f t="shared" si="171"/>
        <v>0</v>
      </c>
      <c r="CU88" s="58" t="e">
        <f t="shared" si="172"/>
        <v>#DIV/0!</v>
      </c>
      <c r="CV88" s="58" t="e">
        <f t="shared" si="173"/>
        <v>#DIV/0!</v>
      </c>
      <c r="CW88" s="58" t="e">
        <f t="shared" si="174"/>
        <v>#DIV/0!</v>
      </c>
      <c r="CX88" s="58" t="e">
        <f t="shared" si="175"/>
        <v>#DIV/0!</v>
      </c>
      <c r="CY88" s="58" t="e">
        <f t="shared" si="176"/>
        <v>#DIV/0!</v>
      </c>
      <c r="CZ88" s="58" t="e">
        <f t="shared" si="177"/>
        <v>#DIV/0!</v>
      </c>
      <c r="DA88" s="58" t="e">
        <f t="shared" si="178"/>
        <v>#DIV/0!</v>
      </c>
      <c r="DB88" s="58" t="e">
        <f t="shared" si="179"/>
        <v>#DIV/0!</v>
      </c>
      <c r="DC88" s="58" t="e">
        <f t="shared" si="180"/>
        <v>#DIV/0!</v>
      </c>
      <c r="DD88" s="58" t="e">
        <f t="shared" si="181"/>
        <v>#DIV/0!</v>
      </c>
      <c r="DE88" s="58" t="e">
        <f t="shared" si="182"/>
        <v>#DIV/0!</v>
      </c>
      <c r="DF88" s="58" t="e">
        <f t="shared" si="183"/>
        <v>#DIV/0!</v>
      </c>
      <c r="DG88" s="58" t="e">
        <f t="shared" si="184"/>
        <v>#DIV/0!</v>
      </c>
      <c r="DH88" s="58" t="e">
        <f t="shared" si="185"/>
        <v>#DIV/0!</v>
      </c>
      <c r="DI88" s="58" t="e">
        <f t="shared" si="186"/>
        <v>#DIV/0!</v>
      </c>
      <c r="DJ88" s="58" t="e">
        <f t="shared" si="187"/>
        <v>#DIV/0!</v>
      </c>
      <c r="DK88" s="58" t="e">
        <f t="shared" si="188"/>
        <v>#DIV/0!</v>
      </c>
      <c r="DL88" s="58" t="e">
        <f t="shared" si="189"/>
        <v>#DIV/0!</v>
      </c>
      <c r="DM88" s="58" t="e">
        <f t="shared" si="190"/>
        <v>#DIV/0!</v>
      </c>
      <c r="DN88" s="58" t="e">
        <f t="shared" si="191"/>
        <v>#DIV/0!</v>
      </c>
      <c r="DO88" s="58" t="e">
        <f t="shared" si="192"/>
        <v>#DIV/0!</v>
      </c>
      <c r="DP88" s="58" t="e">
        <f t="shared" si="193"/>
        <v>#DIV/0!</v>
      </c>
      <c r="DQ88" s="58" t="e">
        <f t="shared" si="194"/>
        <v>#DIV/0!</v>
      </c>
      <c r="DR88" s="58" t="e">
        <f t="shared" si="195"/>
        <v>#DIV/0!</v>
      </c>
      <c r="DS88" s="58" t="e">
        <f t="shared" si="196"/>
        <v>#DIV/0!</v>
      </c>
      <c r="DT88" s="58" t="e">
        <f t="shared" si="197"/>
        <v>#DIV/0!</v>
      </c>
      <c r="DU88" s="58" t="e">
        <f t="shared" si="198"/>
        <v>#DIV/0!</v>
      </c>
      <c r="DV88" s="58" t="e">
        <f t="shared" si="199"/>
        <v>#DIV/0!</v>
      </c>
      <c r="DW88" s="58" t="e">
        <f t="shared" si="200"/>
        <v>#DIV/0!</v>
      </c>
      <c r="DX88" s="58" t="e">
        <f t="shared" si="201"/>
        <v>#DIV/0!</v>
      </c>
      <c r="DY88" s="58">
        <f t="shared" si="202"/>
        <v>0</v>
      </c>
      <c r="DZ88" s="58" t="e">
        <f t="shared" si="120"/>
        <v>#DIV/0!</v>
      </c>
      <c r="EA88" s="58" t="e">
        <f t="shared" si="121"/>
        <v>#DIV/0!</v>
      </c>
      <c r="EB88" s="58" t="e">
        <f t="shared" si="203"/>
        <v>#DIV/0!</v>
      </c>
      <c r="EC88" s="58" t="e">
        <f t="shared" si="204"/>
        <v>#DIV/0!</v>
      </c>
      <c r="ED88" s="58" t="e">
        <f t="shared" si="205"/>
        <v>#DIV/0!</v>
      </c>
      <c r="EE88" s="58" t="e">
        <f t="shared" si="206"/>
        <v>#DIV/0!</v>
      </c>
      <c r="EF88" s="58" t="e">
        <f t="shared" si="207"/>
        <v>#DIV/0!</v>
      </c>
      <c r="EG88" s="58" t="e">
        <f t="shared" si="208"/>
        <v>#DIV/0!</v>
      </c>
      <c r="EH88" s="58" t="e">
        <f t="shared" si="209"/>
        <v>#DIV/0!</v>
      </c>
      <c r="EI88" s="58" t="e">
        <f t="shared" si="210"/>
        <v>#DIV/0!</v>
      </c>
      <c r="EJ88" s="58" t="e">
        <f t="shared" si="211"/>
        <v>#DIV/0!</v>
      </c>
      <c r="EK88" s="58" t="e">
        <f t="shared" si="212"/>
        <v>#DIV/0!</v>
      </c>
      <c r="EL88" s="58" t="e">
        <f t="shared" si="213"/>
        <v>#DIV/0!</v>
      </c>
      <c r="EM88" s="58" t="e">
        <f t="shared" si="214"/>
        <v>#DIV/0!</v>
      </c>
      <c r="EN88" s="58" t="e">
        <f t="shared" si="215"/>
        <v>#DIV/0!</v>
      </c>
      <c r="EO88" s="58" t="e">
        <f t="shared" si="216"/>
        <v>#DIV/0!</v>
      </c>
      <c r="EP88" s="58" t="e">
        <f t="shared" si="217"/>
        <v>#DIV/0!</v>
      </c>
      <c r="EQ88" s="58" t="e">
        <f t="shared" si="218"/>
        <v>#DIV/0!</v>
      </c>
      <c r="ER88" s="58" t="e">
        <f t="shared" si="219"/>
        <v>#DIV/0!</v>
      </c>
      <c r="ES88" s="58" t="e">
        <f t="shared" si="220"/>
        <v>#DIV/0!</v>
      </c>
      <c r="ET88" s="58" t="e">
        <f t="shared" si="221"/>
        <v>#DIV/0!</v>
      </c>
      <c r="EU88" s="58" t="e">
        <f t="shared" si="222"/>
        <v>#DIV/0!</v>
      </c>
      <c r="EV88" s="58" t="e">
        <f t="shared" si="223"/>
        <v>#DIV/0!</v>
      </c>
      <c r="EW88" s="58" t="e">
        <f t="shared" si="224"/>
        <v>#DIV/0!</v>
      </c>
      <c r="EX88" s="58" t="e">
        <f t="shared" si="225"/>
        <v>#DIV/0!</v>
      </c>
      <c r="EY88" s="58" t="e">
        <f t="shared" si="226"/>
        <v>#DIV/0!</v>
      </c>
      <c r="EZ88" s="58" t="e">
        <f t="shared" si="227"/>
        <v>#DIV/0!</v>
      </c>
      <c r="FA88" s="58" t="e">
        <f t="shared" si="228"/>
        <v>#DIV/0!</v>
      </c>
      <c r="FB88" s="58" t="e">
        <f t="shared" si="229"/>
        <v>#DIV/0!</v>
      </c>
      <c r="FC88" s="149" t="e">
        <f t="shared" si="230"/>
        <v>#DIV/0!</v>
      </c>
    </row>
    <row r="89" spans="1:159" x14ac:dyDescent="0.25">
      <c r="A89" s="90">
        <v>89</v>
      </c>
      <c r="B89" s="150"/>
      <c r="C89" s="151"/>
      <c r="D89" s="151"/>
      <c r="E89" s="151"/>
      <c r="F89" s="151"/>
      <c r="G89" s="151"/>
      <c r="H89" s="151"/>
      <c r="I89" s="151"/>
      <c r="J89" s="151"/>
      <c r="K89" s="152"/>
      <c r="L89" s="127" t="e">
        <f t="shared" si="122"/>
        <v>#DIV/0!</v>
      </c>
      <c r="M89" s="127" t="e">
        <f t="shared" si="123"/>
        <v>#DIV/0!</v>
      </c>
      <c r="N89" s="127">
        <f t="shared" si="124"/>
        <v>0</v>
      </c>
      <c r="O89" s="127" t="e">
        <f t="shared" si="125"/>
        <v>#DIV/0!</v>
      </c>
      <c r="P89" s="66" t="e">
        <f t="shared" si="126"/>
        <v>#DIV/0!</v>
      </c>
      <c r="Q89" s="40"/>
      <c r="R89" s="105" t="e">
        <f t="shared" si="127"/>
        <v>#DIV/0!</v>
      </c>
      <c r="S89" s="142">
        <f t="shared" si="128"/>
        <v>0</v>
      </c>
      <c r="T89" s="142" t="e">
        <f t="shared" si="129"/>
        <v>#DIV/0!</v>
      </c>
      <c r="U89" s="143">
        <v>1.31E-6</v>
      </c>
      <c r="V89" s="143" t="e">
        <f t="shared" si="130"/>
        <v>#DIV/0!</v>
      </c>
      <c r="W89" s="144">
        <v>0.4</v>
      </c>
      <c r="X89" s="143" t="e">
        <f t="shared" si="131"/>
        <v>#DIV/0!</v>
      </c>
      <c r="Y89" s="145">
        <v>2.5000000000000001E-2</v>
      </c>
      <c r="Z89" s="145" t="e">
        <f t="shared" si="132"/>
        <v>#DIV/0!</v>
      </c>
      <c r="AA89" s="145" t="e">
        <f t="shared" si="133"/>
        <v>#DIV/0!</v>
      </c>
      <c r="AB89" s="145" t="e">
        <f t="shared" si="134"/>
        <v>#DIV/0!</v>
      </c>
      <c r="AC89" s="145" t="e">
        <f t="shared" si="135"/>
        <v>#DIV/0!</v>
      </c>
      <c r="AD89" s="145" t="e">
        <f t="shared" si="136"/>
        <v>#DIV/0!</v>
      </c>
      <c r="AE89" s="146" t="e">
        <f t="shared" si="137"/>
        <v>#DIV/0!</v>
      </c>
      <c r="AF89" s="144" t="e">
        <f t="shared" si="138"/>
        <v>#DIV/0!</v>
      </c>
      <c r="AG89" s="144" t="e">
        <f t="shared" si="139"/>
        <v>#DIV/0!</v>
      </c>
      <c r="AI89" s="101">
        <v>0</v>
      </c>
      <c r="AJ89" s="101">
        <v>1</v>
      </c>
      <c r="AK89" s="101">
        <v>2</v>
      </c>
      <c r="AL89" s="101">
        <v>3</v>
      </c>
      <c r="AM89" s="101">
        <v>4</v>
      </c>
      <c r="AN89" s="101">
        <v>5</v>
      </c>
      <c r="AO89" s="101">
        <v>6</v>
      </c>
      <c r="AP89" s="101">
        <v>7</v>
      </c>
      <c r="AQ89" s="101">
        <v>8</v>
      </c>
      <c r="AR89" s="101">
        <v>9</v>
      </c>
      <c r="AS89" s="101">
        <v>10</v>
      </c>
      <c r="AT89" s="101">
        <v>11</v>
      </c>
      <c r="AU89" s="101">
        <v>12</v>
      </c>
      <c r="AV89" s="101">
        <v>13</v>
      </c>
      <c r="AW89" s="101">
        <v>14</v>
      </c>
      <c r="AX89" s="101">
        <v>15</v>
      </c>
      <c r="AY89" s="101">
        <v>16</v>
      </c>
      <c r="AZ89" s="101">
        <v>17</v>
      </c>
      <c r="BA89" s="101">
        <v>18</v>
      </c>
      <c r="BB89" s="101">
        <v>19</v>
      </c>
      <c r="BC89" s="101">
        <v>20</v>
      </c>
      <c r="BD89" s="101">
        <v>21</v>
      </c>
      <c r="BE89" s="101">
        <v>22</v>
      </c>
      <c r="BF89" s="101">
        <v>23</v>
      </c>
      <c r="BG89" s="101">
        <v>24</v>
      </c>
      <c r="BH89" s="101">
        <v>25</v>
      </c>
      <c r="BI89" s="101">
        <v>26</v>
      </c>
      <c r="BJ89" s="101">
        <v>27</v>
      </c>
      <c r="BK89" s="101">
        <v>28</v>
      </c>
      <c r="BL89" s="101">
        <v>29</v>
      </c>
      <c r="BM89" s="101">
        <v>30</v>
      </c>
      <c r="BN89" s="147">
        <v>0.03</v>
      </c>
      <c r="BO89" s="148">
        <f t="shared" si="140"/>
        <v>1</v>
      </c>
      <c r="BP89" s="148">
        <f t="shared" si="141"/>
        <v>0.970873786407767</v>
      </c>
      <c r="BQ89" s="148">
        <f t="shared" si="142"/>
        <v>0.94259590913375435</v>
      </c>
      <c r="BR89" s="148">
        <f t="shared" si="143"/>
        <v>0.91514165935315961</v>
      </c>
      <c r="BS89" s="148">
        <f t="shared" si="144"/>
        <v>0.888487047915689</v>
      </c>
      <c r="BT89" s="148">
        <f t="shared" si="145"/>
        <v>0.86260878438416411</v>
      </c>
      <c r="BU89" s="148">
        <f t="shared" si="146"/>
        <v>0.83748425668365445</v>
      </c>
      <c r="BV89" s="148">
        <f t="shared" si="147"/>
        <v>0.81309151134335378</v>
      </c>
      <c r="BW89" s="148">
        <f t="shared" si="148"/>
        <v>0.78940923431393573</v>
      </c>
      <c r="BX89" s="148">
        <f t="shared" si="149"/>
        <v>0.76641673234362695</v>
      </c>
      <c r="BY89" s="148">
        <f t="shared" si="150"/>
        <v>0.74409391489672516</v>
      </c>
      <c r="BZ89" s="148">
        <f t="shared" si="151"/>
        <v>0.72242127659876232</v>
      </c>
      <c r="CA89" s="148">
        <f t="shared" si="152"/>
        <v>0.70137988019297326</v>
      </c>
      <c r="CB89" s="148">
        <f t="shared" si="153"/>
        <v>0.68095133999317792</v>
      </c>
      <c r="CC89" s="148">
        <f t="shared" si="154"/>
        <v>0.66111780581861923</v>
      </c>
      <c r="CD89" s="148">
        <f t="shared" si="155"/>
        <v>0.64186194739671765</v>
      </c>
      <c r="CE89" s="148">
        <f t="shared" si="156"/>
        <v>0.62316693922011435</v>
      </c>
      <c r="CF89" s="148">
        <f t="shared" si="157"/>
        <v>0.60501644584477121</v>
      </c>
      <c r="CG89" s="148">
        <f t="shared" si="158"/>
        <v>0.5873946076162827</v>
      </c>
      <c r="CH89" s="148">
        <f t="shared" si="159"/>
        <v>0.57028602681192497</v>
      </c>
      <c r="CI89" s="148">
        <f t="shared" si="160"/>
        <v>0.55367575418633497</v>
      </c>
      <c r="CJ89" s="148">
        <f t="shared" si="161"/>
        <v>0.5375492759090631</v>
      </c>
      <c r="CK89" s="148">
        <f t="shared" si="162"/>
        <v>0.52189250088258554</v>
      </c>
      <c r="CL89" s="148">
        <f t="shared" si="163"/>
        <v>0.50669174842969467</v>
      </c>
      <c r="CM89" s="148">
        <f t="shared" si="164"/>
        <v>0.49193373633950943</v>
      </c>
      <c r="CN89" s="148">
        <f t="shared" si="165"/>
        <v>0.47760556926165965</v>
      </c>
      <c r="CO89" s="148">
        <f t="shared" si="166"/>
        <v>0.46369472743850448</v>
      </c>
      <c r="CP89" s="148">
        <f t="shared" si="167"/>
        <v>0.45018905576553836</v>
      </c>
      <c r="CQ89" s="148">
        <f t="shared" si="168"/>
        <v>0.4370767531704256</v>
      </c>
      <c r="CR89" s="148">
        <f t="shared" si="169"/>
        <v>0.42434636230138412</v>
      </c>
      <c r="CS89" s="148">
        <f t="shared" si="170"/>
        <v>0.41198675951590691</v>
      </c>
      <c r="CT89" s="58">
        <f t="shared" si="171"/>
        <v>0</v>
      </c>
      <c r="CU89" s="58" t="e">
        <f t="shared" si="172"/>
        <v>#DIV/0!</v>
      </c>
      <c r="CV89" s="58" t="e">
        <f t="shared" si="173"/>
        <v>#DIV/0!</v>
      </c>
      <c r="CW89" s="58" t="e">
        <f t="shared" si="174"/>
        <v>#DIV/0!</v>
      </c>
      <c r="CX89" s="58" t="e">
        <f t="shared" si="175"/>
        <v>#DIV/0!</v>
      </c>
      <c r="CY89" s="58" t="e">
        <f t="shared" si="176"/>
        <v>#DIV/0!</v>
      </c>
      <c r="CZ89" s="58" t="e">
        <f t="shared" si="177"/>
        <v>#DIV/0!</v>
      </c>
      <c r="DA89" s="58" t="e">
        <f t="shared" si="178"/>
        <v>#DIV/0!</v>
      </c>
      <c r="DB89" s="58" t="e">
        <f t="shared" si="179"/>
        <v>#DIV/0!</v>
      </c>
      <c r="DC89" s="58" t="e">
        <f t="shared" si="180"/>
        <v>#DIV/0!</v>
      </c>
      <c r="DD89" s="58" t="e">
        <f t="shared" si="181"/>
        <v>#DIV/0!</v>
      </c>
      <c r="DE89" s="58" t="e">
        <f t="shared" si="182"/>
        <v>#DIV/0!</v>
      </c>
      <c r="DF89" s="58" t="e">
        <f t="shared" si="183"/>
        <v>#DIV/0!</v>
      </c>
      <c r="DG89" s="58" t="e">
        <f t="shared" si="184"/>
        <v>#DIV/0!</v>
      </c>
      <c r="DH89" s="58" t="e">
        <f t="shared" si="185"/>
        <v>#DIV/0!</v>
      </c>
      <c r="DI89" s="58" t="e">
        <f t="shared" si="186"/>
        <v>#DIV/0!</v>
      </c>
      <c r="DJ89" s="58" t="e">
        <f t="shared" si="187"/>
        <v>#DIV/0!</v>
      </c>
      <c r="DK89" s="58" t="e">
        <f t="shared" si="188"/>
        <v>#DIV/0!</v>
      </c>
      <c r="DL89" s="58" t="e">
        <f t="shared" si="189"/>
        <v>#DIV/0!</v>
      </c>
      <c r="DM89" s="58" t="e">
        <f t="shared" si="190"/>
        <v>#DIV/0!</v>
      </c>
      <c r="DN89" s="58" t="e">
        <f t="shared" si="191"/>
        <v>#DIV/0!</v>
      </c>
      <c r="DO89" s="58" t="e">
        <f t="shared" si="192"/>
        <v>#DIV/0!</v>
      </c>
      <c r="DP89" s="58" t="e">
        <f t="shared" si="193"/>
        <v>#DIV/0!</v>
      </c>
      <c r="DQ89" s="58" t="e">
        <f t="shared" si="194"/>
        <v>#DIV/0!</v>
      </c>
      <c r="DR89" s="58" t="e">
        <f t="shared" si="195"/>
        <v>#DIV/0!</v>
      </c>
      <c r="DS89" s="58" t="e">
        <f t="shared" si="196"/>
        <v>#DIV/0!</v>
      </c>
      <c r="DT89" s="58" t="e">
        <f t="shared" si="197"/>
        <v>#DIV/0!</v>
      </c>
      <c r="DU89" s="58" t="e">
        <f t="shared" si="198"/>
        <v>#DIV/0!</v>
      </c>
      <c r="DV89" s="58" t="e">
        <f t="shared" si="199"/>
        <v>#DIV/0!</v>
      </c>
      <c r="DW89" s="58" t="e">
        <f t="shared" si="200"/>
        <v>#DIV/0!</v>
      </c>
      <c r="DX89" s="58" t="e">
        <f t="shared" si="201"/>
        <v>#DIV/0!</v>
      </c>
      <c r="DY89" s="58">
        <f t="shared" si="202"/>
        <v>0</v>
      </c>
      <c r="DZ89" s="58" t="e">
        <f t="shared" si="120"/>
        <v>#DIV/0!</v>
      </c>
      <c r="EA89" s="58" t="e">
        <f t="shared" si="121"/>
        <v>#DIV/0!</v>
      </c>
      <c r="EB89" s="58" t="e">
        <f t="shared" si="203"/>
        <v>#DIV/0!</v>
      </c>
      <c r="EC89" s="58" t="e">
        <f t="shared" si="204"/>
        <v>#DIV/0!</v>
      </c>
      <c r="ED89" s="58" t="e">
        <f t="shared" si="205"/>
        <v>#DIV/0!</v>
      </c>
      <c r="EE89" s="58" t="e">
        <f t="shared" si="206"/>
        <v>#DIV/0!</v>
      </c>
      <c r="EF89" s="58" t="e">
        <f t="shared" si="207"/>
        <v>#DIV/0!</v>
      </c>
      <c r="EG89" s="58" t="e">
        <f t="shared" si="208"/>
        <v>#DIV/0!</v>
      </c>
      <c r="EH89" s="58" t="e">
        <f t="shared" si="209"/>
        <v>#DIV/0!</v>
      </c>
      <c r="EI89" s="58" t="e">
        <f t="shared" si="210"/>
        <v>#DIV/0!</v>
      </c>
      <c r="EJ89" s="58" t="e">
        <f t="shared" si="211"/>
        <v>#DIV/0!</v>
      </c>
      <c r="EK89" s="58" t="e">
        <f t="shared" si="212"/>
        <v>#DIV/0!</v>
      </c>
      <c r="EL89" s="58" t="e">
        <f t="shared" si="213"/>
        <v>#DIV/0!</v>
      </c>
      <c r="EM89" s="58" t="e">
        <f t="shared" si="214"/>
        <v>#DIV/0!</v>
      </c>
      <c r="EN89" s="58" t="e">
        <f t="shared" si="215"/>
        <v>#DIV/0!</v>
      </c>
      <c r="EO89" s="58" t="e">
        <f t="shared" si="216"/>
        <v>#DIV/0!</v>
      </c>
      <c r="EP89" s="58" t="e">
        <f t="shared" si="217"/>
        <v>#DIV/0!</v>
      </c>
      <c r="EQ89" s="58" t="e">
        <f t="shared" si="218"/>
        <v>#DIV/0!</v>
      </c>
      <c r="ER89" s="58" t="e">
        <f t="shared" si="219"/>
        <v>#DIV/0!</v>
      </c>
      <c r="ES89" s="58" t="e">
        <f t="shared" si="220"/>
        <v>#DIV/0!</v>
      </c>
      <c r="ET89" s="58" t="e">
        <f t="shared" si="221"/>
        <v>#DIV/0!</v>
      </c>
      <c r="EU89" s="58" t="e">
        <f t="shared" si="222"/>
        <v>#DIV/0!</v>
      </c>
      <c r="EV89" s="58" t="e">
        <f t="shared" si="223"/>
        <v>#DIV/0!</v>
      </c>
      <c r="EW89" s="58" t="e">
        <f t="shared" si="224"/>
        <v>#DIV/0!</v>
      </c>
      <c r="EX89" s="58" t="e">
        <f t="shared" si="225"/>
        <v>#DIV/0!</v>
      </c>
      <c r="EY89" s="58" t="e">
        <f t="shared" si="226"/>
        <v>#DIV/0!</v>
      </c>
      <c r="EZ89" s="58" t="e">
        <f t="shared" si="227"/>
        <v>#DIV/0!</v>
      </c>
      <c r="FA89" s="58" t="e">
        <f t="shared" si="228"/>
        <v>#DIV/0!</v>
      </c>
      <c r="FB89" s="58" t="e">
        <f t="shared" si="229"/>
        <v>#DIV/0!</v>
      </c>
      <c r="FC89" s="149" t="e">
        <f t="shared" si="230"/>
        <v>#DIV/0!</v>
      </c>
    </row>
    <row r="90" spans="1:159" x14ac:dyDescent="0.25">
      <c r="A90" s="90">
        <v>90</v>
      </c>
      <c r="B90" s="150"/>
      <c r="C90" s="151"/>
      <c r="D90" s="151"/>
      <c r="E90" s="151"/>
      <c r="F90" s="151"/>
      <c r="G90" s="151"/>
      <c r="H90" s="151"/>
      <c r="I90" s="151"/>
      <c r="J90" s="151"/>
      <c r="K90" s="152"/>
      <c r="L90" s="127" t="e">
        <f t="shared" si="122"/>
        <v>#DIV/0!</v>
      </c>
      <c r="M90" s="127" t="e">
        <f t="shared" si="123"/>
        <v>#DIV/0!</v>
      </c>
      <c r="N90" s="127">
        <f t="shared" si="124"/>
        <v>0</v>
      </c>
      <c r="O90" s="127" t="e">
        <f t="shared" si="125"/>
        <v>#DIV/0!</v>
      </c>
      <c r="P90" s="66" t="e">
        <f t="shared" si="126"/>
        <v>#DIV/0!</v>
      </c>
      <c r="Q90" s="40"/>
      <c r="R90" s="105" t="e">
        <f t="shared" si="127"/>
        <v>#DIV/0!</v>
      </c>
      <c r="S90" s="142">
        <f t="shared" si="128"/>
        <v>0</v>
      </c>
      <c r="T90" s="142" t="e">
        <f t="shared" si="129"/>
        <v>#DIV/0!</v>
      </c>
      <c r="U90" s="143">
        <v>1.31E-6</v>
      </c>
      <c r="V90" s="143" t="e">
        <f t="shared" si="130"/>
        <v>#DIV/0!</v>
      </c>
      <c r="W90" s="144">
        <v>0.4</v>
      </c>
      <c r="X90" s="143" t="e">
        <f t="shared" si="131"/>
        <v>#DIV/0!</v>
      </c>
      <c r="Y90" s="145">
        <v>2.5000000000000001E-2</v>
      </c>
      <c r="Z90" s="145" t="e">
        <f t="shared" si="132"/>
        <v>#DIV/0!</v>
      </c>
      <c r="AA90" s="145" t="e">
        <f t="shared" si="133"/>
        <v>#DIV/0!</v>
      </c>
      <c r="AB90" s="145" t="e">
        <f t="shared" si="134"/>
        <v>#DIV/0!</v>
      </c>
      <c r="AC90" s="145" t="e">
        <f t="shared" si="135"/>
        <v>#DIV/0!</v>
      </c>
      <c r="AD90" s="145" t="e">
        <f t="shared" si="136"/>
        <v>#DIV/0!</v>
      </c>
      <c r="AE90" s="146" t="e">
        <f t="shared" si="137"/>
        <v>#DIV/0!</v>
      </c>
      <c r="AF90" s="144" t="e">
        <f t="shared" si="138"/>
        <v>#DIV/0!</v>
      </c>
      <c r="AG90" s="144" t="e">
        <f t="shared" si="139"/>
        <v>#DIV/0!</v>
      </c>
      <c r="AI90" s="101">
        <v>0</v>
      </c>
      <c r="AJ90" s="101">
        <v>1</v>
      </c>
      <c r="AK90" s="101">
        <v>2</v>
      </c>
      <c r="AL90" s="101">
        <v>3</v>
      </c>
      <c r="AM90" s="101">
        <v>4</v>
      </c>
      <c r="AN90" s="101">
        <v>5</v>
      </c>
      <c r="AO90" s="101">
        <v>6</v>
      </c>
      <c r="AP90" s="101">
        <v>7</v>
      </c>
      <c r="AQ90" s="101">
        <v>8</v>
      </c>
      <c r="AR90" s="101">
        <v>9</v>
      </c>
      <c r="AS90" s="101">
        <v>10</v>
      </c>
      <c r="AT90" s="101">
        <v>11</v>
      </c>
      <c r="AU90" s="101">
        <v>12</v>
      </c>
      <c r="AV90" s="101">
        <v>13</v>
      </c>
      <c r="AW90" s="101">
        <v>14</v>
      </c>
      <c r="AX90" s="101">
        <v>15</v>
      </c>
      <c r="AY90" s="101">
        <v>16</v>
      </c>
      <c r="AZ90" s="101">
        <v>17</v>
      </c>
      <c r="BA90" s="101">
        <v>18</v>
      </c>
      <c r="BB90" s="101">
        <v>19</v>
      </c>
      <c r="BC90" s="101">
        <v>20</v>
      </c>
      <c r="BD90" s="101">
        <v>21</v>
      </c>
      <c r="BE90" s="101">
        <v>22</v>
      </c>
      <c r="BF90" s="101">
        <v>23</v>
      </c>
      <c r="BG90" s="101">
        <v>24</v>
      </c>
      <c r="BH90" s="101">
        <v>25</v>
      </c>
      <c r="BI90" s="101">
        <v>26</v>
      </c>
      <c r="BJ90" s="101">
        <v>27</v>
      </c>
      <c r="BK90" s="101">
        <v>28</v>
      </c>
      <c r="BL90" s="101">
        <v>29</v>
      </c>
      <c r="BM90" s="101">
        <v>30</v>
      </c>
      <c r="BN90" s="147">
        <v>0.03</v>
      </c>
      <c r="BO90" s="148">
        <f t="shared" si="140"/>
        <v>1</v>
      </c>
      <c r="BP90" s="148">
        <f t="shared" si="141"/>
        <v>0.970873786407767</v>
      </c>
      <c r="BQ90" s="148">
        <f t="shared" si="142"/>
        <v>0.94259590913375435</v>
      </c>
      <c r="BR90" s="148">
        <f t="shared" si="143"/>
        <v>0.91514165935315961</v>
      </c>
      <c r="BS90" s="148">
        <f t="shared" si="144"/>
        <v>0.888487047915689</v>
      </c>
      <c r="BT90" s="148">
        <f t="shared" si="145"/>
        <v>0.86260878438416411</v>
      </c>
      <c r="BU90" s="148">
        <f t="shared" si="146"/>
        <v>0.83748425668365445</v>
      </c>
      <c r="BV90" s="148">
        <f t="shared" si="147"/>
        <v>0.81309151134335378</v>
      </c>
      <c r="BW90" s="148">
        <f t="shared" si="148"/>
        <v>0.78940923431393573</v>
      </c>
      <c r="BX90" s="148">
        <f t="shared" si="149"/>
        <v>0.76641673234362695</v>
      </c>
      <c r="BY90" s="148">
        <f t="shared" si="150"/>
        <v>0.74409391489672516</v>
      </c>
      <c r="BZ90" s="148">
        <f t="shared" si="151"/>
        <v>0.72242127659876232</v>
      </c>
      <c r="CA90" s="148">
        <f t="shared" si="152"/>
        <v>0.70137988019297326</v>
      </c>
      <c r="CB90" s="148">
        <f t="shared" si="153"/>
        <v>0.68095133999317792</v>
      </c>
      <c r="CC90" s="148">
        <f t="shared" si="154"/>
        <v>0.66111780581861923</v>
      </c>
      <c r="CD90" s="148">
        <f t="shared" si="155"/>
        <v>0.64186194739671765</v>
      </c>
      <c r="CE90" s="148">
        <f t="shared" si="156"/>
        <v>0.62316693922011435</v>
      </c>
      <c r="CF90" s="148">
        <f t="shared" si="157"/>
        <v>0.60501644584477121</v>
      </c>
      <c r="CG90" s="148">
        <f t="shared" si="158"/>
        <v>0.5873946076162827</v>
      </c>
      <c r="CH90" s="148">
        <f t="shared" si="159"/>
        <v>0.57028602681192497</v>
      </c>
      <c r="CI90" s="148">
        <f t="shared" si="160"/>
        <v>0.55367575418633497</v>
      </c>
      <c r="CJ90" s="148">
        <f t="shared" si="161"/>
        <v>0.5375492759090631</v>
      </c>
      <c r="CK90" s="148">
        <f t="shared" si="162"/>
        <v>0.52189250088258554</v>
      </c>
      <c r="CL90" s="148">
        <f t="shared" si="163"/>
        <v>0.50669174842969467</v>
      </c>
      <c r="CM90" s="148">
        <f t="shared" si="164"/>
        <v>0.49193373633950943</v>
      </c>
      <c r="CN90" s="148">
        <f t="shared" si="165"/>
        <v>0.47760556926165965</v>
      </c>
      <c r="CO90" s="148">
        <f t="shared" si="166"/>
        <v>0.46369472743850448</v>
      </c>
      <c r="CP90" s="148">
        <f t="shared" si="167"/>
        <v>0.45018905576553836</v>
      </c>
      <c r="CQ90" s="148">
        <f t="shared" si="168"/>
        <v>0.4370767531704256</v>
      </c>
      <c r="CR90" s="148">
        <f t="shared" si="169"/>
        <v>0.42434636230138412</v>
      </c>
      <c r="CS90" s="148">
        <f t="shared" si="170"/>
        <v>0.41198675951590691</v>
      </c>
      <c r="CT90" s="58">
        <f t="shared" si="171"/>
        <v>0</v>
      </c>
      <c r="CU90" s="58" t="e">
        <f t="shared" si="172"/>
        <v>#DIV/0!</v>
      </c>
      <c r="CV90" s="58" t="e">
        <f t="shared" si="173"/>
        <v>#DIV/0!</v>
      </c>
      <c r="CW90" s="58" t="e">
        <f t="shared" si="174"/>
        <v>#DIV/0!</v>
      </c>
      <c r="CX90" s="58" t="e">
        <f t="shared" si="175"/>
        <v>#DIV/0!</v>
      </c>
      <c r="CY90" s="58" t="e">
        <f t="shared" si="176"/>
        <v>#DIV/0!</v>
      </c>
      <c r="CZ90" s="58" t="e">
        <f t="shared" si="177"/>
        <v>#DIV/0!</v>
      </c>
      <c r="DA90" s="58" t="e">
        <f t="shared" si="178"/>
        <v>#DIV/0!</v>
      </c>
      <c r="DB90" s="58" t="e">
        <f t="shared" si="179"/>
        <v>#DIV/0!</v>
      </c>
      <c r="DC90" s="58" t="e">
        <f t="shared" si="180"/>
        <v>#DIV/0!</v>
      </c>
      <c r="DD90" s="58" t="e">
        <f t="shared" si="181"/>
        <v>#DIV/0!</v>
      </c>
      <c r="DE90" s="58" t="e">
        <f t="shared" si="182"/>
        <v>#DIV/0!</v>
      </c>
      <c r="DF90" s="58" t="e">
        <f t="shared" si="183"/>
        <v>#DIV/0!</v>
      </c>
      <c r="DG90" s="58" t="e">
        <f t="shared" si="184"/>
        <v>#DIV/0!</v>
      </c>
      <c r="DH90" s="58" t="e">
        <f t="shared" si="185"/>
        <v>#DIV/0!</v>
      </c>
      <c r="DI90" s="58" t="e">
        <f t="shared" si="186"/>
        <v>#DIV/0!</v>
      </c>
      <c r="DJ90" s="58" t="e">
        <f t="shared" si="187"/>
        <v>#DIV/0!</v>
      </c>
      <c r="DK90" s="58" t="e">
        <f t="shared" si="188"/>
        <v>#DIV/0!</v>
      </c>
      <c r="DL90" s="58" t="e">
        <f t="shared" si="189"/>
        <v>#DIV/0!</v>
      </c>
      <c r="DM90" s="58" t="e">
        <f t="shared" si="190"/>
        <v>#DIV/0!</v>
      </c>
      <c r="DN90" s="58" t="e">
        <f t="shared" si="191"/>
        <v>#DIV/0!</v>
      </c>
      <c r="DO90" s="58" t="e">
        <f t="shared" si="192"/>
        <v>#DIV/0!</v>
      </c>
      <c r="DP90" s="58" t="e">
        <f t="shared" si="193"/>
        <v>#DIV/0!</v>
      </c>
      <c r="DQ90" s="58" t="e">
        <f t="shared" si="194"/>
        <v>#DIV/0!</v>
      </c>
      <c r="DR90" s="58" t="e">
        <f t="shared" si="195"/>
        <v>#DIV/0!</v>
      </c>
      <c r="DS90" s="58" t="e">
        <f t="shared" si="196"/>
        <v>#DIV/0!</v>
      </c>
      <c r="DT90" s="58" t="e">
        <f t="shared" si="197"/>
        <v>#DIV/0!</v>
      </c>
      <c r="DU90" s="58" t="e">
        <f t="shared" si="198"/>
        <v>#DIV/0!</v>
      </c>
      <c r="DV90" s="58" t="e">
        <f t="shared" si="199"/>
        <v>#DIV/0!</v>
      </c>
      <c r="DW90" s="58" t="e">
        <f t="shared" si="200"/>
        <v>#DIV/0!</v>
      </c>
      <c r="DX90" s="58" t="e">
        <f t="shared" si="201"/>
        <v>#DIV/0!</v>
      </c>
      <c r="DY90" s="58">
        <f t="shared" si="202"/>
        <v>0</v>
      </c>
      <c r="DZ90" s="58" t="e">
        <f t="shared" si="120"/>
        <v>#DIV/0!</v>
      </c>
      <c r="EA90" s="58" t="e">
        <f t="shared" si="121"/>
        <v>#DIV/0!</v>
      </c>
      <c r="EB90" s="58" t="e">
        <f t="shared" si="203"/>
        <v>#DIV/0!</v>
      </c>
      <c r="EC90" s="58" t="e">
        <f t="shared" si="204"/>
        <v>#DIV/0!</v>
      </c>
      <c r="ED90" s="58" t="e">
        <f t="shared" si="205"/>
        <v>#DIV/0!</v>
      </c>
      <c r="EE90" s="58" t="e">
        <f t="shared" si="206"/>
        <v>#DIV/0!</v>
      </c>
      <c r="EF90" s="58" t="e">
        <f t="shared" si="207"/>
        <v>#DIV/0!</v>
      </c>
      <c r="EG90" s="58" t="e">
        <f t="shared" si="208"/>
        <v>#DIV/0!</v>
      </c>
      <c r="EH90" s="58" t="e">
        <f t="shared" si="209"/>
        <v>#DIV/0!</v>
      </c>
      <c r="EI90" s="58" t="e">
        <f t="shared" si="210"/>
        <v>#DIV/0!</v>
      </c>
      <c r="EJ90" s="58" t="e">
        <f t="shared" si="211"/>
        <v>#DIV/0!</v>
      </c>
      <c r="EK90" s="58" t="e">
        <f t="shared" si="212"/>
        <v>#DIV/0!</v>
      </c>
      <c r="EL90" s="58" t="e">
        <f t="shared" si="213"/>
        <v>#DIV/0!</v>
      </c>
      <c r="EM90" s="58" t="e">
        <f t="shared" si="214"/>
        <v>#DIV/0!</v>
      </c>
      <c r="EN90" s="58" t="e">
        <f t="shared" si="215"/>
        <v>#DIV/0!</v>
      </c>
      <c r="EO90" s="58" t="e">
        <f t="shared" si="216"/>
        <v>#DIV/0!</v>
      </c>
      <c r="EP90" s="58" t="e">
        <f t="shared" si="217"/>
        <v>#DIV/0!</v>
      </c>
      <c r="EQ90" s="58" t="e">
        <f t="shared" si="218"/>
        <v>#DIV/0!</v>
      </c>
      <c r="ER90" s="58" t="e">
        <f t="shared" si="219"/>
        <v>#DIV/0!</v>
      </c>
      <c r="ES90" s="58" t="e">
        <f t="shared" si="220"/>
        <v>#DIV/0!</v>
      </c>
      <c r="ET90" s="58" t="e">
        <f t="shared" si="221"/>
        <v>#DIV/0!</v>
      </c>
      <c r="EU90" s="58" t="e">
        <f t="shared" si="222"/>
        <v>#DIV/0!</v>
      </c>
      <c r="EV90" s="58" t="e">
        <f t="shared" si="223"/>
        <v>#DIV/0!</v>
      </c>
      <c r="EW90" s="58" t="e">
        <f t="shared" si="224"/>
        <v>#DIV/0!</v>
      </c>
      <c r="EX90" s="58" t="e">
        <f t="shared" si="225"/>
        <v>#DIV/0!</v>
      </c>
      <c r="EY90" s="58" t="e">
        <f t="shared" si="226"/>
        <v>#DIV/0!</v>
      </c>
      <c r="EZ90" s="58" t="e">
        <f t="shared" si="227"/>
        <v>#DIV/0!</v>
      </c>
      <c r="FA90" s="58" t="e">
        <f t="shared" si="228"/>
        <v>#DIV/0!</v>
      </c>
      <c r="FB90" s="58" t="e">
        <f t="shared" si="229"/>
        <v>#DIV/0!</v>
      </c>
      <c r="FC90" s="149" t="e">
        <f t="shared" si="230"/>
        <v>#DIV/0!</v>
      </c>
    </row>
    <row r="91" spans="1:159" x14ac:dyDescent="0.25">
      <c r="A91" s="90">
        <v>91</v>
      </c>
      <c r="B91" s="150"/>
      <c r="C91" s="151"/>
      <c r="D91" s="151"/>
      <c r="E91" s="151"/>
      <c r="F91" s="151"/>
      <c r="G91" s="151"/>
      <c r="H91" s="151"/>
      <c r="I91" s="151"/>
      <c r="J91" s="151"/>
      <c r="K91" s="152"/>
      <c r="L91" s="127" t="e">
        <f t="shared" si="122"/>
        <v>#DIV/0!</v>
      </c>
      <c r="M91" s="127" t="e">
        <f t="shared" si="123"/>
        <v>#DIV/0!</v>
      </c>
      <c r="N91" s="127">
        <f t="shared" si="124"/>
        <v>0</v>
      </c>
      <c r="O91" s="127" t="e">
        <f t="shared" si="125"/>
        <v>#DIV/0!</v>
      </c>
      <c r="P91" s="66" t="e">
        <f t="shared" si="126"/>
        <v>#DIV/0!</v>
      </c>
      <c r="Q91" s="40"/>
      <c r="R91" s="105" t="e">
        <f t="shared" si="127"/>
        <v>#DIV/0!</v>
      </c>
      <c r="S91" s="142">
        <f t="shared" si="128"/>
        <v>0</v>
      </c>
      <c r="T91" s="142" t="e">
        <f t="shared" si="129"/>
        <v>#DIV/0!</v>
      </c>
      <c r="U91" s="143">
        <v>1.31E-6</v>
      </c>
      <c r="V91" s="143" t="e">
        <f t="shared" si="130"/>
        <v>#DIV/0!</v>
      </c>
      <c r="W91" s="144">
        <v>0.4</v>
      </c>
      <c r="X91" s="143" t="e">
        <f t="shared" si="131"/>
        <v>#DIV/0!</v>
      </c>
      <c r="Y91" s="145">
        <v>2.5000000000000001E-2</v>
      </c>
      <c r="Z91" s="145" t="e">
        <f t="shared" si="132"/>
        <v>#DIV/0!</v>
      </c>
      <c r="AA91" s="145" t="e">
        <f t="shared" si="133"/>
        <v>#DIV/0!</v>
      </c>
      <c r="AB91" s="145" t="e">
        <f t="shared" si="134"/>
        <v>#DIV/0!</v>
      </c>
      <c r="AC91" s="145" t="e">
        <f t="shared" si="135"/>
        <v>#DIV/0!</v>
      </c>
      <c r="AD91" s="145" t="e">
        <f t="shared" si="136"/>
        <v>#DIV/0!</v>
      </c>
      <c r="AE91" s="146" t="e">
        <f t="shared" si="137"/>
        <v>#DIV/0!</v>
      </c>
      <c r="AF91" s="144" t="e">
        <f t="shared" si="138"/>
        <v>#DIV/0!</v>
      </c>
      <c r="AG91" s="144" t="e">
        <f t="shared" si="139"/>
        <v>#DIV/0!</v>
      </c>
      <c r="AI91" s="101">
        <v>0</v>
      </c>
      <c r="AJ91" s="101">
        <v>1</v>
      </c>
      <c r="AK91" s="101">
        <v>2</v>
      </c>
      <c r="AL91" s="101">
        <v>3</v>
      </c>
      <c r="AM91" s="101">
        <v>4</v>
      </c>
      <c r="AN91" s="101">
        <v>5</v>
      </c>
      <c r="AO91" s="101">
        <v>6</v>
      </c>
      <c r="AP91" s="101">
        <v>7</v>
      </c>
      <c r="AQ91" s="101">
        <v>8</v>
      </c>
      <c r="AR91" s="101">
        <v>9</v>
      </c>
      <c r="AS91" s="101">
        <v>10</v>
      </c>
      <c r="AT91" s="101">
        <v>11</v>
      </c>
      <c r="AU91" s="101">
        <v>12</v>
      </c>
      <c r="AV91" s="101">
        <v>13</v>
      </c>
      <c r="AW91" s="101">
        <v>14</v>
      </c>
      <c r="AX91" s="101">
        <v>15</v>
      </c>
      <c r="AY91" s="101">
        <v>16</v>
      </c>
      <c r="AZ91" s="101">
        <v>17</v>
      </c>
      <c r="BA91" s="101">
        <v>18</v>
      </c>
      <c r="BB91" s="101">
        <v>19</v>
      </c>
      <c r="BC91" s="101">
        <v>20</v>
      </c>
      <c r="BD91" s="101">
        <v>21</v>
      </c>
      <c r="BE91" s="101">
        <v>22</v>
      </c>
      <c r="BF91" s="101">
        <v>23</v>
      </c>
      <c r="BG91" s="101">
        <v>24</v>
      </c>
      <c r="BH91" s="101">
        <v>25</v>
      </c>
      <c r="BI91" s="101">
        <v>26</v>
      </c>
      <c r="BJ91" s="101">
        <v>27</v>
      </c>
      <c r="BK91" s="101">
        <v>28</v>
      </c>
      <c r="BL91" s="101">
        <v>29</v>
      </c>
      <c r="BM91" s="101">
        <v>30</v>
      </c>
      <c r="BN91" s="147">
        <v>0.03</v>
      </c>
      <c r="BO91" s="148">
        <f t="shared" si="140"/>
        <v>1</v>
      </c>
      <c r="BP91" s="148">
        <f t="shared" si="141"/>
        <v>0.970873786407767</v>
      </c>
      <c r="BQ91" s="148">
        <f t="shared" si="142"/>
        <v>0.94259590913375435</v>
      </c>
      <c r="BR91" s="148">
        <f t="shared" si="143"/>
        <v>0.91514165935315961</v>
      </c>
      <c r="BS91" s="148">
        <f t="shared" si="144"/>
        <v>0.888487047915689</v>
      </c>
      <c r="BT91" s="148">
        <f t="shared" si="145"/>
        <v>0.86260878438416411</v>
      </c>
      <c r="BU91" s="148">
        <f t="shared" si="146"/>
        <v>0.83748425668365445</v>
      </c>
      <c r="BV91" s="148">
        <f t="shared" si="147"/>
        <v>0.81309151134335378</v>
      </c>
      <c r="BW91" s="148">
        <f t="shared" si="148"/>
        <v>0.78940923431393573</v>
      </c>
      <c r="BX91" s="148">
        <f t="shared" si="149"/>
        <v>0.76641673234362695</v>
      </c>
      <c r="BY91" s="148">
        <f t="shared" si="150"/>
        <v>0.74409391489672516</v>
      </c>
      <c r="BZ91" s="148">
        <f t="shared" si="151"/>
        <v>0.72242127659876232</v>
      </c>
      <c r="CA91" s="148">
        <f t="shared" si="152"/>
        <v>0.70137988019297326</v>
      </c>
      <c r="CB91" s="148">
        <f t="shared" si="153"/>
        <v>0.68095133999317792</v>
      </c>
      <c r="CC91" s="148">
        <f t="shared" si="154"/>
        <v>0.66111780581861923</v>
      </c>
      <c r="CD91" s="148">
        <f t="shared" si="155"/>
        <v>0.64186194739671765</v>
      </c>
      <c r="CE91" s="148">
        <f t="shared" si="156"/>
        <v>0.62316693922011435</v>
      </c>
      <c r="CF91" s="148">
        <f t="shared" si="157"/>
        <v>0.60501644584477121</v>
      </c>
      <c r="CG91" s="148">
        <f t="shared" si="158"/>
        <v>0.5873946076162827</v>
      </c>
      <c r="CH91" s="148">
        <f t="shared" si="159"/>
        <v>0.57028602681192497</v>
      </c>
      <c r="CI91" s="148">
        <f t="shared" si="160"/>
        <v>0.55367575418633497</v>
      </c>
      <c r="CJ91" s="148">
        <f t="shared" si="161"/>
        <v>0.5375492759090631</v>
      </c>
      <c r="CK91" s="148">
        <f t="shared" si="162"/>
        <v>0.52189250088258554</v>
      </c>
      <c r="CL91" s="148">
        <f t="shared" si="163"/>
        <v>0.50669174842969467</v>
      </c>
      <c r="CM91" s="148">
        <f t="shared" si="164"/>
        <v>0.49193373633950943</v>
      </c>
      <c r="CN91" s="148">
        <f t="shared" si="165"/>
        <v>0.47760556926165965</v>
      </c>
      <c r="CO91" s="148">
        <f t="shared" si="166"/>
        <v>0.46369472743850448</v>
      </c>
      <c r="CP91" s="148">
        <f t="shared" si="167"/>
        <v>0.45018905576553836</v>
      </c>
      <c r="CQ91" s="148">
        <f t="shared" si="168"/>
        <v>0.4370767531704256</v>
      </c>
      <c r="CR91" s="148">
        <f t="shared" si="169"/>
        <v>0.42434636230138412</v>
      </c>
      <c r="CS91" s="148">
        <f t="shared" si="170"/>
        <v>0.41198675951590691</v>
      </c>
      <c r="CT91" s="58">
        <f t="shared" si="171"/>
        <v>0</v>
      </c>
      <c r="CU91" s="58" t="e">
        <f t="shared" si="172"/>
        <v>#DIV/0!</v>
      </c>
      <c r="CV91" s="58" t="e">
        <f t="shared" si="173"/>
        <v>#DIV/0!</v>
      </c>
      <c r="CW91" s="58" t="e">
        <f t="shared" si="174"/>
        <v>#DIV/0!</v>
      </c>
      <c r="CX91" s="58" t="e">
        <f t="shared" si="175"/>
        <v>#DIV/0!</v>
      </c>
      <c r="CY91" s="58" t="e">
        <f t="shared" si="176"/>
        <v>#DIV/0!</v>
      </c>
      <c r="CZ91" s="58" t="e">
        <f t="shared" si="177"/>
        <v>#DIV/0!</v>
      </c>
      <c r="DA91" s="58" t="e">
        <f t="shared" si="178"/>
        <v>#DIV/0!</v>
      </c>
      <c r="DB91" s="58" t="e">
        <f t="shared" si="179"/>
        <v>#DIV/0!</v>
      </c>
      <c r="DC91" s="58" t="e">
        <f t="shared" si="180"/>
        <v>#DIV/0!</v>
      </c>
      <c r="DD91" s="58" t="e">
        <f t="shared" si="181"/>
        <v>#DIV/0!</v>
      </c>
      <c r="DE91" s="58" t="e">
        <f t="shared" si="182"/>
        <v>#DIV/0!</v>
      </c>
      <c r="DF91" s="58" t="e">
        <f t="shared" si="183"/>
        <v>#DIV/0!</v>
      </c>
      <c r="DG91" s="58" t="e">
        <f t="shared" si="184"/>
        <v>#DIV/0!</v>
      </c>
      <c r="DH91" s="58" t="e">
        <f t="shared" si="185"/>
        <v>#DIV/0!</v>
      </c>
      <c r="DI91" s="58" t="e">
        <f t="shared" si="186"/>
        <v>#DIV/0!</v>
      </c>
      <c r="DJ91" s="58" t="e">
        <f t="shared" si="187"/>
        <v>#DIV/0!</v>
      </c>
      <c r="DK91" s="58" t="e">
        <f t="shared" si="188"/>
        <v>#DIV/0!</v>
      </c>
      <c r="DL91" s="58" t="e">
        <f t="shared" si="189"/>
        <v>#DIV/0!</v>
      </c>
      <c r="DM91" s="58" t="e">
        <f t="shared" si="190"/>
        <v>#DIV/0!</v>
      </c>
      <c r="DN91" s="58" t="e">
        <f t="shared" si="191"/>
        <v>#DIV/0!</v>
      </c>
      <c r="DO91" s="58" t="e">
        <f t="shared" si="192"/>
        <v>#DIV/0!</v>
      </c>
      <c r="DP91" s="58" t="e">
        <f t="shared" si="193"/>
        <v>#DIV/0!</v>
      </c>
      <c r="DQ91" s="58" t="e">
        <f t="shared" si="194"/>
        <v>#DIV/0!</v>
      </c>
      <c r="DR91" s="58" t="e">
        <f t="shared" si="195"/>
        <v>#DIV/0!</v>
      </c>
      <c r="DS91" s="58" t="e">
        <f t="shared" si="196"/>
        <v>#DIV/0!</v>
      </c>
      <c r="DT91" s="58" t="e">
        <f t="shared" si="197"/>
        <v>#DIV/0!</v>
      </c>
      <c r="DU91" s="58" t="e">
        <f t="shared" si="198"/>
        <v>#DIV/0!</v>
      </c>
      <c r="DV91" s="58" t="e">
        <f t="shared" si="199"/>
        <v>#DIV/0!</v>
      </c>
      <c r="DW91" s="58" t="e">
        <f t="shared" si="200"/>
        <v>#DIV/0!</v>
      </c>
      <c r="DX91" s="58" t="e">
        <f t="shared" si="201"/>
        <v>#DIV/0!</v>
      </c>
      <c r="DY91" s="58">
        <f t="shared" si="202"/>
        <v>0</v>
      </c>
      <c r="DZ91" s="58" t="e">
        <f t="shared" si="120"/>
        <v>#DIV/0!</v>
      </c>
      <c r="EA91" s="58" t="e">
        <f t="shared" si="121"/>
        <v>#DIV/0!</v>
      </c>
      <c r="EB91" s="58" t="e">
        <f t="shared" si="203"/>
        <v>#DIV/0!</v>
      </c>
      <c r="EC91" s="58" t="e">
        <f t="shared" si="204"/>
        <v>#DIV/0!</v>
      </c>
      <c r="ED91" s="58" t="e">
        <f t="shared" si="205"/>
        <v>#DIV/0!</v>
      </c>
      <c r="EE91" s="58" t="e">
        <f t="shared" si="206"/>
        <v>#DIV/0!</v>
      </c>
      <c r="EF91" s="58" t="e">
        <f t="shared" si="207"/>
        <v>#DIV/0!</v>
      </c>
      <c r="EG91" s="58" t="e">
        <f t="shared" si="208"/>
        <v>#DIV/0!</v>
      </c>
      <c r="EH91" s="58" t="e">
        <f t="shared" si="209"/>
        <v>#DIV/0!</v>
      </c>
      <c r="EI91" s="58" t="e">
        <f t="shared" si="210"/>
        <v>#DIV/0!</v>
      </c>
      <c r="EJ91" s="58" t="e">
        <f t="shared" si="211"/>
        <v>#DIV/0!</v>
      </c>
      <c r="EK91" s="58" t="e">
        <f t="shared" si="212"/>
        <v>#DIV/0!</v>
      </c>
      <c r="EL91" s="58" t="e">
        <f t="shared" si="213"/>
        <v>#DIV/0!</v>
      </c>
      <c r="EM91" s="58" t="e">
        <f t="shared" si="214"/>
        <v>#DIV/0!</v>
      </c>
      <c r="EN91" s="58" t="e">
        <f t="shared" si="215"/>
        <v>#DIV/0!</v>
      </c>
      <c r="EO91" s="58" t="e">
        <f t="shared" si="216"/>
        <v>#DIV/0!</v>
      </c>
      <c r="EP91" s="58" t="e">
        <f t="shared" si="217"/>
        <v>#DIV/0!</v>
      </c>
      <c r="EQ91" s="58" t="e">
        <f t="shared" si="218"/>
        <v>#DIV/0!</v>
      </c>
      <c r="ER91" s="58" t="e">
        <f t="shared" si="219"/>
        <v>#DIV/0!</v>
      </c>
      <c r="ES91" s="58" t="e">
        <f t="shared" si="220"/>
        <v>#DIV/0!</v>
      </c>
      <c r="ET91" s="58" t="e">
        <f t="shared" si="221"/>
        <v>#DIV/0!</v>
      </c>
      <c r="EU91" s="58" t="e">
        <f t="shared" si="222"/>
        <v>#DIV/0!</v>
      </c>
      <c r="EV91" s="58" t="e">
        <f t="shared" si="223"/>
        <v>#DIV/0!</v>
      </c>
      <c r="EW91" s="58" t="e">
        <f t="shared" si="224"/>
        <v>#DIV/0!</v>
      </c>
      <c r="EX91" s="58" t="e">
        <f t="shared" si="225"/>
        <v>#DIV/0!</v>
      </c>
      <c r="EY91" s="58" t="e">
        <f t="shared" si="226"/>
        <v>#DIV/0!</v>
      </c>
      <c r="EZ91" s="58" t="e">
        <f t="shared" si="227"/>
        <v>#DIV/0!</v>
      </c>
      <c r="FA91" s="58" t="e">
        <f t="shared" si="228"/>
        <v>#DIV/0!</v>
      </c>
      <c r="FB91" s="58" t="e">
        <f t="shared" si="229"/>
        <v>#DIV/0!</v>
      </c>
      <c r="FC91" s="149" t="e">
        <f t="shared" si="230"/>
        <v>#DIV/0!</v>
      </c>
    </row>
    <row r="92" spans="1:159" x14ac:dyDescent="0.25">
      <c r="A92" s="90">
        <v>92</v>
      </c>
      <c r="B92" s="150"/>
      <c r="C92" s="151"/>
      <c r="D92" s="151"/>
      <c r="E92" s="151"/>
      <c r="F92" s="151"/>
      <c r="G92" s="151"/>
      <c r="H92" s="151"/>
      <c r="I92" s="151"/>
      <c r="J92" s="151"/>
      <c r="K92" s="152"/>
      <c r="L92" s="127" t="e">
        <f t="shared" si="122"/>
        <v>#DIV/0!</v>
      </c>
      <c r="M92" s="127" t="e">
        <f t="shared" si="123"/>
        <v>#DIV/0!</v>
      </c>
      <c r="N92" s="127">
        <f t="shared" si="124"/>
        <v>0</v>
      </c>
      <c r="O92" s="127" t="e">
        <f t="shared" si="125"/>
        <v>#DIV/0!</v>
      </c>
      <c r="P92" s="66" t="e">
        <f t="shared" si="126"/>
        <v>#DIV/0!</v>
      </c>
      <c r="Q92" s="40"/>
      <c r="R92" s="105" t="e">
        <f t="shared" si="127"/>
        <v>#DIV/0!</v>
      </c>
      <c r="S92" s="142">
        <f t="shared" si="128"/>
        <v>0</v>
      </c>
      <c r="T92" s="142" t="e">
        <f t="shared" si="129"/>
        <v>#DIV/0!</v>
      </c>
      <c r="U92" s="143">
        <v>1.31E-6</v>
      </c>
      <c r="V92" s="143" t="e">
        <f t="shared" si="130"/>
        <v>#DIV/0!</v>
      </c>
      <c r="W92" s="144">
        <v>0.4</v>
      </c>
      <c r="X92" s="143" t="e">
        <f t="shared" si="131"/>
        <v>#DIV/0!</v>
      </c>
      <c r="Y92" s="145">
        <v>2.5000000000000001E-2</v>
      </c>
      <c r="Z92" s="145" t="e">
        <f t="shared" si="132"/>
        <v>#DIV/0!</v>
      </c>
      <c r="AA92" s="145" t="e">
        <f t="shared" si="133"/>
        <v>#DIV/0!</v>
      </c>
      <c r="AB92" s="145" t="e">
        <f t="shared" si="134"/>
        <v>#DIV/0!</v>
      </c>
      <c r="AC92" s="145" t="e">
        <f t="shared" si="135"/>
        <v>#DIV/0!</v>
      </c>
      <c r="AD92" s="145" t="e">
        <f t="shared" si="136"/>
        <v>#DIV/0!</v>
      </c>
      <c r="AE92" s="146" t="e">
        <f t="shared" si="137"/>
        <v>#DIV/0!</v>
      </c>
      <c r="AF92" s="144" t="e">
        <f t="shared" si="138"/>
        <v>#DIV/0!</v>
      </c>
      <c r="AG92" s="144" t="e">
        <f t="shared" si="139"/>
        <v>#DIV/0!</v>
      </c>
      <c r="AI92" s="101">
        <v>0</v>
      </c>
      <c r="AJ92" s="101">
        <v>1</v>
      </c>
      <c r="AK92" s="101">
        <v>2</v>
      </c>
      <c r="AL92" s="101">
        <v>3</v>
      </c>
      <c r="AM92" s="101">
        <v>4</v>
      </c>
      <c r="AN92" s="101">
        <v>5</v>
      </c>
      <c r="AO92" s="101">
        <v>6</v>
      </c>
      <c r="AP92" s="101">
        <v>7</v>
      </c>
      <c r="AQ92" s="101">
        <v>8</v>
      </c>
      <c r="AR92" s="101">
        <v>9</v>
      </c>
      <c r="AS92" s="101">
        <v>10</v>
      </c>
      <c r="AT92" s="101">
        <v>11</v>
      </c>
      <c r="AU92" s="101">
        <v>12</v>
      </c>
      <c r="AV92" s="101">
        <v>13</v>
      </c>
      <c r="AW92" s="101">
        <v>14</v>
      </c>
      <c r="AX92" s="101">
        <v>15</v>
      </c>
      <c r="AY92" s="101">
        <v>16</v>
      </c>
      <c r="AZ92" s="101">
        <v>17</v>
      </c>
      <c r="BA92" s="101">
        <v>18</v>
      </c>
      <c r="BB92" s="101">
        <v>19</v>
      </c>
      <c r="BC92" s="101">
        <v>20</v>
      </c>
      <c r="BD92" s="101">
        <v>21</v>
      </c>
      <c r="BE92" s="101">
        <v>22</v>
      </c>
      <c r="BF92" s="101">
        <v>23</v>
      </c>
      <c r="BG92" s="101">
        <v>24</v>
      </c>
      <c r="BH92" s="101">
        <v>25</v>
      </c>
      <c r="BI92" s="101">
        <v>26</v>
      </c>
      <c r="BJ92" s="101">
        <v>27</v>
      </c>
      <c r="BK92" s="101">
        <v>28</v>
      </c>
      <c r="BL92" s="101">
        <v>29</v>
      </c>
      <c r="BM92" s="101">
        <v>30</v>
      </c>
      <c r="BN92" s="147">
        <v>0.03</v>
      </c>
      <c r="BO92" s="148">
        <f t="shared" si="140"/>
        <v>1</v>
      </c>
      <c r="BP92" s="148">
        <f t="shared" si="141"/>
        <v>0.970873786407767</v>
      </c>
      <c r="BQ92" s="148">
        <f t="shared" si="142"/>
        <v>0.94259590913375435</v>
      </c>
      <c r="BR92" s="148">
        <f t="shared" si="143"/>
        <v>0.91514165935315961</v>
      </c>
      <c r="BS92" s="148">
        <f t="shared" si="144"/>
        <v>0.888487047915689</v>
      </c>
      <c r="BT92" s="148">
        <f t="shared" si="145"/>
        <v>0.86260878438416411</v>
      </c>
      <c r="BU92" s="148">
        <f t="shared" si="146"/>
        <v>0.83748425668365445</v>
      </c>
      <c r="BV92" s="148">
        <f t="shared" si="147"/>
        <v>0.81309151134335378</v>
      </c>
      <c r="BW92" s="148">
        <f t="shared" si="148"/>
        <v>0.78940923431393573</v>
      </c>
      <c r="BX92" s="148">
        <f t="shared" si="149"/>
        <v>0.76641673234362695</v>
      </c>
      <c r="BY92" s="148">
        <f t="shared" si="150"/>
        <v>0.74409391489672516</v>
      </c>
      <c r="BZ92" s="148">
        <f t="shared" si="151"/>
        <v>0.72242127659876232</v>
      </c>
      <c r="CA92" s="148">
        <f t="shared" si="152"/>
        <v>0.70137988019297326</v>
      </c>
      <c r="CB92" s="148">
        <f t="shared" si="153"/>
        <v>0.68095133999317792</v>
      </c>
      <c r="CC92" s="148">
        <f t="shared" si="154"/>
        <v>0.66111780581861923</v>
      </c>
      <c r="CD92" s="148">
        <f t="shared" si="155"/>
        <v>0.64186194739671765</v>
      </c>
      <c r="CE92" s="148">
        <f t="shared" si="156"/>
        <v>0.62316693922011435</v>
      </c>
      <c r="CF92" s="148">
        <f t="shared" si="157"/>
        <v>0.60501644584477121</v>
      </c>
      <c r="CG92" s="148">
        <f t="shared" si="158"/>
        <v>0.5873946076162827</v>
      </c>
      <c r="CH92" s="148">
        <f t="shared" si="159"/>
        <v>0.57028602681192497</v>
      </c>
      <c r="CI92" s="148">
        <f t="shared" si="160"/>
        <v>0.55367575418633497</v>
      </c>
      <c r="CJ92" s="148">
        <f t="shared" si="161"/>
        <v>0.5375492759090631</v>
      </c>
      <c r="CK92" s="148">
        <f t="shared" si="162"/>
        <v>0.52189250088258554</v>
      </c>
      <c r="CL92" s="148">
        <f t="shared" si="163"/>
        <v>0.50669174842969467</v>
      </c>
      <c r="CM92" s="148">
        <f t="shared" si="164"/>
        <v>0.49193373633950943</v>
      </c>
      <c r="CN92" s="148">
        <f t="shared" si="165"/>
        <v>0.47760556926165965</v>
      </c>
      <c r="CO92" s="148">
        <f t="shared" si="166"/>
        <v>0.46369472743850448</v>
      </c>
      <c r="CP92" s="148">
        <f t="shared" si="167"/>
        <v>0.45018905576553836</v>
      </c>
      <c r="CQ92" s="148">
        <f t="shared" si="168"/>
        <v>0.4370767531704256</v>
      </c>
      <c r="CR92" s="148">
        <f t="shared" si="169"/>
        <v>0.42434636230138412</v>
      </c>
      <c r="CS92" s="148">
        <f t="shared" si="170"/>
        <v>0.41198675951590691</v>
      </c>
      <c r="CT92" s="58">
        <f t="shared" si="171"/>
        <v>0</v>
      </c>
      <c r="CU92" s="58" t="e">
        <f t="shared" si="172"/>
        <v>#DIV/0!</v>
      </c>
      <c r="CV92" s="58" t="e">
        <f t="shared" si="173"/>
        <v>#DIV/0!</v>
      </c>
      <c r="CW92" s="58" t="e">
        <f t="shared" si="174"/>
        <v>#DIV/0!</v>
      </c>
      <c r="CX92" s="58" t="e">
        <f t="shared" si="175"/>
        <v>#DIV/0!</v>
      </c>
      <c r="CY92" s="58" t="e">
        <f t="shared" si="176"/>
        <v>#DIV/0!</v>
      </c>
      <c r="CZ92" s="58" t="e">
        <f t="shared" si="177"/>
        <v>#DIV/0!</v>
      </c>
      <c r="DA92" s="58" t="e">
        <f t="shared" si="178"/>
        <v>#DIV/0!</v>
      </c>
      <c r="DB92" s="58" t="e">
        <f t="shared" si="179"/>
        <v>#DIV/0!</v>
      </c>
      <c r="DC92" s="58" t="e">
        <f t="shared" si="180"/>
        <v>#DIV/0!</v>
      </c>
      <c r="DD92" s="58" t="e">
        <f t="shared" si="181"/>
        <v>#DIV/0!</v>
      </c>
      <c r="DE92" s="58" t="e">
        <f t="shared" si="182"/>
        <v>#DIV/0!</v>
      </c>
      <c r="DF92" s="58" t="e">
        <f t="shared" si="183"/>
        <v>#DIV/0!</v>
      </c>
      <c r="DG92" s="58" t="e">
        <f t="shared" si="184"/>
        <v>#DIV/0!</v>
      </c>
      <c r="DH92" s="58" t="e">
        <f t="shared" si="185"/>
        <v>#DIV/0!</v>
      </c>
      <c r="DI92" s="58" t="e">
        <f t="shared" si="186"/>
        <v>#DIV/0!</v>
      </c>
      <c r="DJ92" s="58" t="e">
        <f t="shared" si="187"/>
        <v>#DIV/0!</v>
      </c>
      <c r="DK92" s="58" t="e">
        <f t="shared" si="188"/>
        <v>#DIV/0!</v>
      </c>
      <c r="DL92" s="58" t="e">
        <f t="shared" si="189"/>
        <v>#DIV/0!</v>
      </c>
      <c r="DM92" s="58" t="e">
        <f t="shared" si="190"/>
        <v>#DIV/0!</v>
      </c>
      <c r="DN92" s="58" t="e">
        <f t="shared" si="191"/>
        <v>#DIV/0!</v>
      </c>
      <c r="DO92" s="58" t="e">
        <f t="shared" si="192"/>
        <v>#DIV/0!</v>
      </c>
      <c r="DP92" s="58" t="e">
        <f t="shared" si="193"/>
        <v>#DIV/0!</v>
      </c>
      <c r="DQ92" s="58" t="e">
        <f t="shared" si="194"/>
        <v>#DIV/0!</v>
      </c>
      <c r="DR92" s="58" t="e">
        <f t="shared" si="195"/>
        <v>#DIV/0!</v>
      </c>
      <c r="DS92" s="58" t="e">
        <f t="shared" si="196"/>
        <v>#DIV/0!</v>
      </c>
      <c r="DT92" s="58" t="e">
        <f t="shared" si="197"/>
        <v>#DIV/0!</v>
      </c>
      <c r="DU92" s="58" t="e">
        <f t="shared" si="198"/>
        <v>#DIV/0!</v>
      </c>
      <c r="DV92" s="58" t="e">
        <f t="shared" si="199"/>
        <v>#DIV/0!</v>
      </c>
      <c r="DW92" s="58" t="e">
        <f t="shared" si="200"/>
        <v>#DIV/0!</v>
      </c>
      <c r="DX92" s="58" t="e">
        <f t="shared" si="201"/>
        <v>#DIV/0!</v>
      </c>
      <c r="DY92" s="58">
        <f t="shared" si="202"/>
        <v>0</v>
      </c>
      <c r="DZ92" s="58" t="e">
        <f t="shared" si="120"/>
        <v>#DIV/0!</v>
      </c>
      <c r="EA92" s="58" t="e">
        <f t="shared" si="121"/>
        <v>#DIV/0!</v>
      </c>
      <c r="EB92" s="58" t="e">
        <f t="shared" si="203"/>
        <v>#DIV/0!</v>
      </c>
      <c r="EC92" s="58" t="e">
        <f t="shared" si="204"/>
        <v>#DIV/0!</v>
      </c>
      <c r="ED92" s="58" t="e">
        <f t="shared" si="205"/>
        <v>#DIV/0!</v>
      </c>
      <c r="EE92" s="58" t="e">
        <f t="shared" si="206"/>
        <v>#DIV/0!</v>
      </c>
      <c r="EF92" s="58" t="e">
        <f t="shared" si="207"/>
        <v>#DIV/0!</v>
      </c>
      <c r="EG92" s="58" t="e">
        <f t="shared" si="208"/>
        <v>#DIV/0!</v>
      </c>
      <c r="EH92" s="58" t="e">
        <f t="shared" si="209"/>
        <v>#DIV/0!</v>
      </c>
      <c r="EI92" s="58" t="e">
        <f t="shared" si="210"/>
        <v>#DIV/0!</v>
      </c>
      <c r="EJ92" s="58" t="e">
        <f t="shared" si="211"/>
        <v>#DIV/0!</v>
      </c>
      <c r="EK92" s="58" t="e">
        <f t="shared" si="212"/>
        <v>#DIV/0!</v>
      </c>
      <c r="EL92" s="58" t="e">
        <f t="shared" si="213"/>
        <v>#DIV/0!</v>
      </c>
      <c r="EM92" s="58" t="e">
        <f t="shared" si="214"/>
        <v>#DIV/0!</v>
      </c>
      <c r="EN92" s="58" t="e">
        <f t="shared" si="215"/>
        <v>#DIV/0!</v>
      </c>
      <c r="EO92" s="58" t="e">
        <f t="shared" si="216"/>
        <v>#DIV/0!</v>
      </c>
      <c r="EP92" s="58" t="e">
        <f t="shared" si="217"/>
        <v>#DIV/0!</v>
      </c>
      <c r="EQ92" s="58" t="e">
        <f t="shared" si="218"/>
        <v>#DIV/0!</v>
      </c>
      <c r="ER92" s="58" t="e">
        <f t="shared" si="219"/>
        <v>#DIV/0!</v>
      </c>
      <c r="ES92" s="58" t="e">
        <f t="shared" si="220"/>
        <v>#DIV/0!</v>
      </c>
      <c r="ET92" s="58" t="e">
        <f t="shared" si="221"/>
        <v>#DIV/0!</v>
      </c>
      <c r="EU92" s="58" t="e">
        <f t="shared" si="222"/>
        <v>#DIV/0!</v>
      </c>
      <c r="EV92" s="58" t="e">
        <f t="shared" si="223"/>
        <v>#DIV/0!</v>
      </c>
      <c r="EW92" s="58" t="e">
        <f t="shared" si="224"/>
        <v>#DIV/0!</v>
      </c>
      <c r="EX92" s="58" t="e">
        <f t="shared" si="225"/>
        <v>#DIV/0!</v>
      </c>
      <c r="EY92" s="58" t="e">
        <f t="shared" si="226"/>
        <v>#DIV/0!</v>
      </c>
      <c r="EZ92" s="58" t="e">
        <f t="shared" si="227"/>
        <v>#DIV/0!</v>
      </c>
      <c r="FA92" s="58" t="e">
        <f t="shared" si="228"/>
        <v>#DIV/0!</v>
      </c>
      <c r="FB92" s="58" t="e">
        <f t="shared" si="229"/>
        <v>#DIV/0!</v>
      </c>
      <c r="FC92" s="149" t="e">
        <f t="shared" si="230"/>
        <v>#DIV/0!</v>
      </c>
    </row>
    <row r="93" spans="1:159" x14ac:dyDescent="0.25">
      <c r="A93" s="90">
        <v>93</v>
      </c>
      <c r="B93" s="150"/>
      <c r="C93" s="151"/>
      <c r="D93" s="151"/>
      <c r="E93" s="151"/>
      <c r="F93" s="151"/>
      <c r="G93" s="151"/>
      <c r="H93" s="151"/>
      <c r="I93" s="151"/>
      <c r="J93" s="151"/>
      <c r="K93" s="152"/>
      <c r="L93" s="127" t="e">
        <f t="shared" si="122"/>
        <v>#DIV/0!</v>
      </c>
      <c r="M93" s="127" t="e">
        <f t="shared" si="123"/>
        <v>#DIV/0!</v>
      </c>
      <c r="N93" s="127">
        <f t="shared" si="124"/>
        <v>0</v>
      </c>
      <c r="O93" s="127" t="e">
        <f t="shared" si="125"/>
        <v>#DIV/0!</v>
      </c>
      <c r="P93" s="66" t="e">
        <f t="shared" si="126"/>
        <v>#DIV/0!</v>
      </c>
      <c r="Q93" s="40"/>
      <c r="R93" s="105" t="e">
        <f t="shared" si="127"/>
        <v>#DIV/0!</v>
      </c>
      <c r="S93" s="142">
        <f t="shared" si="128"/>
        <v>0</v>
      </c>
      <c r="T93" s="142" t="e">
        <f t="shared" si="129"/>
        <v>#DIV/0!</v>
      </c>
      <c r="U93" s="143">
        <v>1.31E-6</v>
      </c>
      <c r="V93" s="143" t="e">
        <f t="shared" si="130"/>
        <v>#DIV/0!</v>
      </c>
      <c r="W93" s="144">
        <v>0.4</v>
      </c>
      <c r="X93" s="143" t="e">
        <f t="shared" si="131"/>
        <v>#DIV/0!</v>
      </c>
      <c r="Y93" s="145">
        <v>2.5000000000000001E-2</v>
      </c>
      <c r="Z93" s="145" t="e">
        <f t="shared" si="132"/>
        <v>#DIV/0!</v>
      </c>
      <c r="AA93" s="145" t="e">
        <f t="shared" si="133"/>
        <v>#DIV/0!</v>
      </c>
      <c r="AB93" s="145" t="e">
        <f t="shared" si="134"/>
        <v>#DIV/0!</v>
      </c>
      <c r="AC93" s="145" t="e">
        <f t="shared" si="135"/>
        <v>#DIV/0!</v>
      </c>
      <c r="AD93" s="145" t="e">
        <f t="shared" si="136"/>
        <v>#DIV/0!</v>
      </c>
      <c r="AE93" s="146" t="e">
        <f t="shared" si="137"/>
        <v>#DIV/0!</v>
      </c>
      <c r="AF93" s="144" t="e">
        <f t="shared" si="138"/>
        <v>#DIV/0!</v>
      </c>
      <c r="AG93" s="144" t="e">
        <f t="shared" si="139"/>
        <v>#DIV/0!</v>
      </c>
      <c r="AI93" s="101">
        <v>0</v>
      </c>
      <c r="AJ93" s="101">
        <v>1</v>
      </c>
      <c r="AK93" s="101">
        <v>2</v>
      </c>
      <c r="AL93" s="101">
        <v>3</v>
      </c>
      <c r="AM93" s="101">
        <v>4</v>
      </c>
      <c r="AN93" s="101">
        <v>5</v>
      </c>
      <c r="AO93" s="101">
        <v>6</v>
      </c>
      <c r="AP93" s="101">
        <v>7</v>
      </c>
      <c r="AQ93" s="101">
        <v>8</v>
      </c>
      <c r="AR93" s="101">
        <v>9</v>
      </c>
      <c r="AS93" s="101">
        <v>10</v>
      </c>
      <c r="AT93" s="101">
        <v>11</v>
      </c>
      <c r="AU93" s="101">
        <v>12</v>
      </c>
      <c r="AV93" s="101">
        <v>13</v>
      </c>
      <c r="AW93" s="101">
        <v>14</v>
      </c>
      <c r="AX93" s="101">
        <v>15</v>
      </c>
      <c r="AY93" s="101">
        <v>16</v>
      </c>
      <c r="AZ93" s="101">
        <v>17</v>
      </c>
      <c r="BA93" s="101">
        <v>18</v>
      </c>
      <c r="BB93" s="101">
        <v>19</v>
      </c>
      <c r="BC93" s="101">
        <v>20</v>
      </c>
      <c r="BD93" s="101">
        <v>21</v>
      </c>
      <c r="BE93" s="101">
        <v>22</v>
      </c>
      <c r="BF93" s="101">
        <v>23</v>
      </c>
      <c r="BG93" s="101">
        <v>24</v>
      </c>
      <c r="BH93" s="101">
        <v>25</v>
      </c>
      <c r="BI93" s="101">
        <v>26</v>
      </c>
      <c r="BJ93" s="101">
        <v>27</v>
      </c>
      <c r="BK93" s="101">
        <v>28</v>
      </c>
      <c r="BL93" s="101">
        <v>29</v>
      </c>
      <c r="BM93" s="101">
        <v>30</v>
      </c>
      <c r="BN93" s="147">
        <v>0.03</v>
      </c>
      <c r="BO93" s="148">
        <f t="shared" si="140"/>
        <v>1</v>
      </c>
      <c r="BP93" s="148">
        <f t="shared" si="141"/>
        <v>0.970873786407767</v>
      </c>
      <c r="BQ93" s="148">
        <f t="shared" si="142"/>
        <v>0.94259590913375435</v>
      </c>
      <c r="BR93" s="148">
        <f t="shared" si="143"/>
        <v>0.91514165935315961</v>
      </c>
      <c r="BS93" s="148">
        <f t="shared" si="144"/>
        <v>0.888487047915689</v>
      </c>
      <c r="BT93" s="148">
        <f t="shared" si="145"/>
        <v>0.86260878438416411</v>
      </c>
      <c r="BU93" s="148">
        <f t="shared" si="146"/>
        <v>0.83748425668365445</v>
      </c>
      <c r="BV93" s="148">
        <f t="shared" si="147"/>
        <v>0.81309151134335378</v>
      </c>
      <c r="BW93" s="148">
        <f t="shared" si="148"/>
        <v>0.78940923431393573</v>
      </c>
      <c r="BX93" s="148">
        <f t="shared" si="149"/>
        <v>0.76641673234362695</v>
      </c>
      <c r="BY93" s="148">
        <f t="shared" si="150"/>
        <v>0.74409391489672516</v>
      </c>
      <c r="BZ93" s="148">
        <f t="shared" si="151"/>
        <v>0.72242127659876232</v>
      </c>
      <c r="CA93" s="148">
        <f t="shared" si="152"/>
        <v>0.70137988019297326</v>
      </c>
      <c r="CB93" s="148">
        <f t="shared" si="153"/>
        <v>0.68095133999317792</v>
      </c>
      <c r="CC93" s="148">
        <f t="shared" si="154"/>
        <v>0.66111780581861923</v>
      </c>
      <c r="CD93" s="148">
        <f t="shared" si="155"/>
        <v>0.64186194739671765</v>
      </c>
      <c r="CE93" s="148">
        <f t="shared" si="156"/>
        <v>0.62316693922011435</v>
      </c>
      <c r="CF93" s="148">
        <f t="shared" si="157"/>
        <v>0.60501644584477121</v>
      </c>
      <c r="CG93" s="148">
        <f t="shared" si="158"/>
        <v>0.5873946076162827</v>
      </c>
      <c r="CH93" s="148">
        <f t="shared" si="159"/>
        <v>0.57028602681192497</v>
      </c>
      <c r="CI93" s="148">
        <f t="shared" si="160"/>
        <v>0.55367575418633497</v>
      </c>
      <c r="CJ93" s="148">
        <f t="shared" si="161"/>
        <v>0.5375492759090631</v>
      </c>
      <c r="CK93" s="148">
        <f t="shared" si="162"/>
        <v>0.52189250088258554</v>
      </c>
      <c r="CL93" s="148">
        <f t="shared" si="163"/>
        <v>0.50669174842969467</v>
      </c>
      <c r="CM93" s="148">
        <f t="shared" si="164"/>
        <v>0.49193373633950943</v>
      </c>
      <c r="CN93" s="148">
        <f t="shared" si="165"/>
        <v>0.47760556926165965</v>
      </c>
      <c r="CO93" s="148">
        <f t="shared" si="166"/>
        <v>0.46369472743850448</v>
      </c>
      <c r="CP93" s="148">
        <f t="shared" si="167"/>
        <v>0.45018905576553836</v>
      </c>
      <c r="CQ93" s="148">
        <f t="shared" si="168"/>
        <v>0.4370767531704256</v>
      </c>
      <c r="CR93" s="148">
        <f t="shared" si="169"/>
        <v>0.42434636230138412</v>
      </c>
      <c r="CS93" s="148">
        <f t="shared" si="170"/>
        <v>0.41198675951590691</v>
      </c>
      <c r="CT93" s="58">
        <f t="shared" si="171"/>
        <v>0</v>
      </c>
      <c r="CU93" s="58" t="e">
        <f t="shared" si="172"/>
        <v>#DIV/0!</v>
      </c>
      <c r="CV93" s="58" t="e">
        <f t="shared" si="173"/>
        <v>#DIV/0!</v>
      </c>
      <c r="CW93" s="58" t="e">
        <f t="shared" si="174"/>
        <v>#DIV/0!</v>
      </c>
      <c r="CX93" s="58" t="e">
        <f t="shared" si="175"/>
        <v>#DIV/0!</v>
      </c>
      <c r="CY93" s="58" t="e">
        <f t="shared" si="176"/>
        <v>#DIV/0!</v>
      </c>
      <c r="CZ93" s="58" t="e">
        <f t="shared" si="177"/>
        <v>#DIV/0!</v>
      </c>
      <c r="DA93" s="58" t="e">
        <f t="shared" si="178"/>
        <v>#DIV/0!</v>
      </c>
      <c r="DB93" s="58" t="e">
        <f t="shared" si="179"/>
        <v>#DIV/0!</v>
      </c>
      <c r="DC93" s="58" t="e">
        <f t="shared" si="180"/>
        <v>#DIV/0!</v>
      </c>
      <c r="DD93" s="58" t="e">
        <f t="shared" si="181"/>
        <v>#DIV/0!</v>
      </c>
      <c r="DE93" s="58" t="e">
        <f t="shared" si="182"/>
        <v>#DIV/0!</v>
      </c>
      <c r="DF93" s="58" t="e">
        <f t="shared" si="183"/>
        <v>#DIV/0!</v>
      </c>
      <c r="DG93" s="58" t="e">
        <f t="shared" si="184"/>
        <v>#DIV/0!</v>
      </c>
      <c r="DH93" s="58" t="e">
        <f t="shared" si="185"/>
        <v>#DIV/0!</v>
      </c>
      <c r="DI93" s="58" t="e">
        <f t="shared" si="186"/>
        <v>#DIV/0!</v>
      </c>
      <c r="DJ93" s="58" t="e">
        <f t="shared" si="187"/>
        <v>#DIV/0!</v>
      </c>
      <c r="DK93" s="58" t="e">
        <f t="shared" si="188"/>
        <v>#DIV/0!</v>
      </c>
      <c r="DL93" s="58" t="e">
        <f t="shared" si="189"/>
        <v>#DIV/0!</v>
      </c>
      <c r="DM93" s="58" t="e">
        <f t="shared" si="190"/>
        <v>#DIV/0!</v>
      </c>
      <c r="DN93" s="58" t="e">
        <f t="shared" si="191"/>
        <v>#DIV/0!</v>
      </c>
      <c r="DO93" s="58" t="e">
        <f t="shared" si="192"/>
        <v>#DIV/0!</v>
      </c>
      <c r="DP93" s="58" t="e">
        <f t="shared" si="193"/>
        <v>#DIV/0!</v>
      </c>
      <c r="DQ93" s="58" t="e">
        <f t="shared" si="194"/>
        <v>#DIV/0!</v>
      </c>
      <c r="DR93" s="58" t="e">
        <f t="shared" si="195"/>
        <v>#DIV/0!</v>
      </c>
      <c r="DS93" s="58" t="e">
        <f t="shared" si="196"/>
        <v>#DIV/0!</v>
      </c>
      <c r="DT93" s="58" t="e">
        <f t="shared" si="197"/>
        <v>#DIV/0!</v>
      </c>
      <c r="DU93" s="58" t="e">
        <f t="shared" si="198"/>
        <v>#DIV/0!</v>
      </c>
      <c r="DV93" s="58" t="e">
        <f t="shared" si="199"/>
        <v>#DIV/0!</v>
      </c>
      <c r="DW93" s="58" t="e">
        <f t="shared" si="200"/>
        <v>#DIV/0!</v>
      </c>
      <c r="DX93" s="58" t="e">
        <f t="shared" si="201"/>
        <v>#DIV/0!</v>
      </c>
      <c r="DY93" s="58">
        <f t="shared" si="202"/>
        <v>0</v>
      </c>
      <c r="DZ93" s="58" t="e">
        <f t="shared" si="120"/>
        <v>#DIV/0!</v>
      </c>
      <c r="EA93" s="58" t="e">
        <f t="shared" si="121"/>
        <v>#DIV/0!</v>
      </c>
      <c r="EB93" s="58" t="e">
        <f t="shared" si="203"/>
        <v>#DIV/0!</v>
      </c>
      <c r="EC93" s="58" t="e">
        <f t="shared" si="204"/>
        <v>#DIV/0!</v>
      </c>
      <c r="ED93" s="58" t="e">
        <f t="shared" si="205"/>
        <v>#DIV/0!</v>
      </c>
      <c r="EE93" s="58" t="e">
        <f t="shared" si="206"/>
        <v>#DIV/0!</v>
      </c>
      <c r="EF93" s="58" t="e">
        <f t="shared" si="207"/>
        <v>#DIV/0!</v>
      </c>
      <c r="EG93" s="58" t="e">
        <f t="shared" si="208"/>
        <v>#DIV/0!</v>
      </c>
      <c r="EH93" s="58" t="e">
        <f t="shared" si="209"/>
        <v>#DIV/0!</v>
      </c>
      <c r="EI93" s="58" t="e">
        <f t="shared" si="210"/>
        <v>#DIV/0!</v>
      </c>
      <c r="EJ93" s="58" t="e">
        <f t="shared" si="211"/>
        <v>#DIV/0!</v>
      </c>
      <c r="EK93" s="58" t="e">
        <f t="shared" si="212"/>
        <v>#DIV/0!</v>
      </c>
      <c r="EL93" s="58" t="e">
        <f t="shared" si="213"/>
        <v>#DIV/0!</v>
      </c>
      <c r="EM93" s="58" t="e">
        <f t="shared" si="214"/>
        <v>#DIV/0!</v>
      </c>
      <c r="EN93" s="58" t="e">
        <f t="shared" si="215"/>
        <v>#DIV/0!</v>
      </c>
      <c r="EO93" s="58" t="e">
        <f t="shared" si="216"/>
        <v>#DIV/0!</v>
      </c>
      <c r="EP93" s="58" t="e">
        <f t="shared" si="217"/>
        <v>#DIV/0!</v>
      </c>
      <c r="EQ93" s="58" t="e">
        <f t="shared" si="218"/>
        <v>#DIV/0!</v>
      </c>
      <c r="ER93" s="58" t="e">
        <f t="shared" si="219"/>
        <v>#DIV/0!</v>
      </c>
      <c r="ES93" s="58" t="e">
        <f t="shared" si="220"/>
        <v>#DIV/0!</v>
      </c>
      <c r="ET93" s="58" t="e">
        <f t="shared" si="221"/>
        <v>#DIV/0!</v>
      </c>
      <c r="EU93" s="58" t="e">
        <f t="shared" si="222"/>
        <v>#DIV/0!</v>
      </c>
      <c r="EV93" s="58" t="e">
        <f t="shared" si="223"/>
        <v>#DIV/0!</v>
      </c>
      <c r="EW93" s="58" t="e">
        <f t="shared" si="224"/>
        <v>#DIV/0!</v>
      </c>
      <c r="EX93" s="58" t="e">
        <f t="shared" si="225"/>
        <v>#DIV/0!</v>
      </c>
      <c r="EY93" s="58" t="e">
        <f t="shared" si="226"/>
        <v>#DIV/0!</v>
      </c>
      <c r="EZ93" s="58" t="e">
        <f t="shared" si="227"/>
        <v>#DIV/0!</v>
      </c>
      <c r="FA93" s="58" t="e">
        <f t="shared" si="228"/>
        <v>#DIV/0!</v>
      </c>
      <c r="FB93" s="58" t="e">
        <f t="shared" si="229"/>
        <v>#DIV/0!</v>
      </c>
      <c r="FC93" s="149" t="e">
        <f t="shared" si="230"/>
        <v>#DIV/0!</v>
      </c>
    </row>
    <row r="94" spans="1:159" x14ac:dyDescent="0.25">
      <c r="A94" s="90">
        <v>94</v>
      </c>
      <c r="B94" s="150"/>
      <c r="C94" s="151"/>
      <c r="D94" s="151"/>
      <c r="E94" s="151"/>
      <c r="F94" s="151"/>
      <c r="G94" s="151"/>
      <c r="H94" s="151"/>
      <c r="I94" s="151"/>
      <c r="J94" s="151"/>
      <c r="K94" s="152"/>
      <c r="L94" s="127" t="e">
        <f t="shared" si="122"/>
        <v>#DIV/0!</v>
      </c>
      <c r="M94" s="127" t="e">
        <f t="shared" si="123"/>
        <v>#DIV/0!</v>
      </c>
      <c r="N94" s="127">
        <f t="shared" si="124"/>
        <v>0</v>
      </c>
      <c r="O94" s="127" t="e">
        <f t="shared" si="125"/>
        <v>#DIV/0!</v>
      </c>
      <c r="P94" s="66" t="e">
        <f t="shared" si="126"/>
        <v>#DIV/0!</v>
      </c>
      <c r="Q94" s="40"/>
      <c r="R94" s="105" t="e">
        <f t="shared" si="127"/>
        <v>#DIV/0!</v>
      </c>
      <c r="S94" s="142">
        <f t="shared" si="128"/>
        <v>0</v>
      </c>
      <c r="T94" s="142" t="e">
        <f t="shared" si="129"/>
        <v>#DIV/0!</v>
      </c>
      <c r="U94" s="143">
        <v>1.31E-6</v>
      </c>
      <c r="V94" s="143" t="e">
        <f t="shared" si="130"/>
        <v>#DIV/0!</v>
      </c>
      <c r="W94" s="144">
        <v>0.4</v>
      </c>
      <c r="X94" s="143" t="e">
        <f t="shared" si="131"/>
        <v>#DIV/0!</v>
      </c>
      <c r="Y94" s="145">
        <v>2.5000000000000001E-2</v>
      </c>
      <c r="Z94" s="145" t="e">
        <f t="shared" si="132"/>
        <v>#DIV/0!</v>
      </c>
      <c r="AA94" s="145" t="e">
        <f t="shared" si="133"/>
        <v>#DIV/0!</v>
      </c>
      <c r="AB94" s="145" t="e">
        <f t="shared" si="134"/>
        <v>#DIV/0!</v>
      </c>
      <c r="AC94" s="145" t="e">
        <f t="shared" si="135"/>
        <v>#DIV/0!</v>
      </c>
      <c r="AD94" s="145" t="e">
        <f t="shared" si="136"/>
        <v>#DIV/0!</v>
      </c>
      <c r="AE94" s="146" t="e">
        <f t="shared" si="137"/>
        <v>#DIV/0!</v>
      </c>
      <c r="AF94" s="144" t="e">
        <f t="shared" si="138"/>
        <v>#DIV/0!</v>
      </c>
      <c r="AG94" s="144" t="e">
        <f t="shared" si="139"/>
        <v>#DIV/0!</v>
      </c>
      <c r="AI94" s="101">
        <v>0</v>
      </c>
      <c r="AJ94" s="101">
        <v>1</v>
      </c>
      <c r="AK94" s="101">
        <v>2</v>
      </c>
      <c r="AL94" s="101">
        <v>3</v>
      </c>
      <c r="AM94" s="101">
        <v>4</v>
      </c>
      <c r="AN94" s="101">
        <v>5</v>
      </c>
      <c r="AO94" s="101">
        <v>6</v>
      </c>
      <c r="AP94" s="101">
        <v>7</v>
      </c>
      <c r="AQ94" s="101">
        <v>8</v>
      </c>
      <c r="AR94" s="101">
        <v>9</v>
      </c>
      <c r="AS94" s="101">
        <v>10</v>
      </c>
      <c r="AT94" s="101">
        <v>11</v>
      </c>
      <c r="AU94" s="101">
        <v>12</v>
      </c>
      <c r="AV94" s="101">
        <v>13</v>
      </c>
      <c r="AW94" s="101">
        <v>14</v>
      </c>
      <c r="AX94" s="101">
        <v>15</v>
      </c>
      <c r="AY94" s="101">
        <v>16</v>
      </c>
      <c r="AZ94" s="101">
        <v>17</v>
      </c>
      <c r="BA94" s="101">
        <v>18</v>
      </c>
      <c r="BB94" s="101">
        <v>19</v>
      </c>
      <c r="BC94" s="101">
        <v>20</v>
      </c>
      <c r="BD94" s="101">
        <v>21</v>
      </c>
      <c r="BE94" s="101">
        <v>22</v>
      </c>
      <c r="BF94" s="101">
        <v>23</v>
      </c>
      <c r="BG94" s="101">
        <v>24</v>
      </c>
      <c r="BH94" s="101">
        <v>25</v>
      </c>
      <c r="BI94" s="101">
        <v>26</v>
      </c>
      <c r="BJ94" s="101">
        <v>27</v>
      </c>
      <c r="BK94" s="101">
        <v>28</v>
      </c>
      <c r="BL94" s="101">
        <v>29</v>
      </c>
      <c r="BM94" s="101">
        <v>30</v>
      </c>
      <c r="BN94" s="147">
        <v>0.03</v>
      </c>
      <c r="BO94" s="148">
        <f t="shared" si="140"/>
        <v>1</v>
      </c>
      <c r="BP94" s="148">
        <f t="shared" si="141"/>
        <v>0.970873786407767</v>
      </c>
      <c r="BQ94" s="148">
        <f t="shared" si="142"/>
        <v>0.94259590913375435</v>
      </c>
      <c r="BR94" s="148">
        <f t="shared" si="143"/>
        <v>0.91514165935315961</v>
      </c>
      <c r="BS94" s="148">
        <f t="shared" si="144"/>
        <v>0.888487047915689</v>
      </c>
      <c r="BT94" s="148">
        <f t="shared" si="145"/>
        <v>0.86260878438416411</v>
      </c>
      <c r="BU94" s="148">
        <f t="shared" si="146"/>
        <v>0.83748425668365445</v>
      </c>
      <c r="BV94" s="148">
        <f t="shared" si="147"/>
        <v>0.81309151134335378</v>
      </c>
      <c r="BW94" s="148">
        <f t="shared" si="148"/>
        <v>0.78940923431393573</v>
      </c>
      <c r="BX94" s="148">
        <f t="shared" si="149"/>
        <v>0.76641673234362695</v>
      </c>
      <c r="BY94" s="148">
        <f t="shared" si="150"/>
        <v>0.74409391489672516</v>
      </c>
      <c r="BZ94" s="148">
        <f t="shared" si="151"/>
        <v>0.72242127659876232</v>
      </c>
      <c r="CA94" s="148">
        <f t="shared" si="152"/>
        <v>0.70137988019297326</v>
      </c>
      <c r="CB94" s="148">
        <f t="shared" si="153"/>
        <v>0.68095133999317792</v>
      </c>
      <c r="CC94" s="148">
        <f t="shared" si="154"/>
        <v>0.66111780581861923</v>
      </c>
      <c r="CD94" s="148">
        <f t="shared" si="155"/>
        <v>0.64186194739671765</v>
      </c>
      <c r="CE94" s="148">
        <f t="shared" si="156"/>
        <v>0.62316693922011435</v>
      </c>
      <c r="CF94" s="148">
        <f t="shared" si="157"/>
        <v>0.60501644584477121</v>
      </c>
      <c r="CG94" s="148">
        <f t="shared" si="158"/>
        <v>0.5873946076162827</v>
      </c>
      <c r="CH94" s="148">
        <f t="shared" si="159"/>
        <v>0.57028602681192497</v>
      </c>
      <c r="CI94" s="148">
        <f t="shared" si="160"/>
        <v>0.55367575418633497</v>
      </c>
      <c r="CJ94" s="148">
        <f t="shared" si="161"/>
        <v>0.5375492759090631</v>
      </c>
      <c r="CK94" s="148">
        <f t="shared" si="162"/>
        <v>0.52189250088258554</v>
      </c>
      <c r="CL94" s="148">
        <f t="shared" si="163"/>
        <v>0.50669174842969467</v>
      </c>
      <c r="CM94" s="148">
        <f t="shared" si="164"/>
        <v>0.49193373633950943</v>
      </c>
      <c r="CN94" s="148">
        <f t="shared" si="165"/>
        <v>0.47760556926165965</v>
      </c>
      <c r="CO94" s="148">
        <f t="shared" si="166"/>
        <v>0.46369472743850448</v>
      </c>
      <c r="CP94" s="148">
        <f t="shared" si="167"/>
        <v>0.45018905576553836</v>
      </c>
      <c r="CQ94" s="148">
        <f t="shared" si="168"/>
        <v>0.4370767531704256</v>
      </c>
      <c r="CR94" s="148">
        <f t="shared" si="169"/>
        <v>0.42434636230138412</v>
      </c>
      <c r="CS94" s="148">
        <f t="shared" si="170"/>
        <v>0.41198675951590691</v>
      </c>
      <c r="CT94" s="58">
        <f t="shared" si="171"/>
        <v>0</v>
      </c>
      <c r="CU94" s="58" t="e">
        <f t="shared" si="172"/>
        <v>#DIV/0!</v>
      </c>
      <c r="CV94" s="58" t="e">
        <f t="shared" si="173"/>
        <v>#DIV/0!</v>
      </c>
      <c r="CW94" s="58" t="e">
        <f t="shared" si="174"/>
        <v>#DIV/0!</v>
      </c>
      <c r="CX94" s="58" t="e">
        <f t="shared" si="175"/>
        <v>#DIV/0!</v>
      </c>
      <c r="CY94" s="58" t="e">
        <f t="shared" si="176"/>
        <v>#DIV/0!</v>
      </c>
      <c r="CZ94" s="58" t="e">
        <f t="shared" si="177"/>
        <v>#DIV/0!</v>
      </c>
      <c r="DA94" s="58" t="e">
        <f t="shared" si="178"/>
        <v>#DIV/0!</v>
      </c>
      <c r="DB94" s="58" t="e">
        <f t="shared" si="179"/>
        <v>#DIV/0!</v>
      </c>
      <c r="DC94" s="58" t="e">
        <f t="shared" si="180"/>
        <v>#DIV/0!</v>
      </c>
      <c r="DD94" s="58" t="e">
        <f t="shared" si="181"/>
        <v>#DIV/0!</v>
      </c>
      <c r="DE94" s="58" t="e">
        <f t="shared" si="182"/>
        <v>#DIV/0!</v>
      </c>
      <c r="DF94" s="58" t="e">
        <f t="shared" si="183"/>
        <v>#DIV/0!</v>
      </c>
      <c r="DG94" s="58" t="e">
        <f t="shared" si="184"/>
        <v>#DIV/0!</v>
      </c>
      <c r="DH94" s="58" t="e">
        <f t="shared" si="185"/>
        <v>#DIV/0!</v>
      </c>
      <c r="DI94" s="58" t="e">
        <f t="shared" si="186"/>
        <v>#DIV/0!</v>
      </c>
      <c r="DJ94" s="58" t="e">
        <f t="shared" si="187"/>
        <v>#DIV/0!</v>
      </c>
      <c r="DK94" s="58" t="e">
        <f t="shared" si="188"/>
        <v>#DIV/0!</v>
      </c>
      <c r="DL94" s="58" t="e">
        <f t="shared" si="189"/>
        <v>#DIV/0!</v>
      </c>
      <c r="DM94" s="58" t="e">
        <f t="shared" si="190"/>
        <v>#DIV/0!</v>
      </c>
      <c r="DN94" s="58" t="e">
        <f t="shared" si="191"/>
        <v>#DIV/0!</v>
      </c>
      <c r="DO94" s="58" t="e">
        <f t="shared" si="192"/>
        <v>#DIV/0!</v>
      </c>
      <c r="DP94" s="58" t="e">
        <f t="shared" si="193"/>
        <v>#DIV/0!</v>
      </c>
      <c r="DQ94" s="58" t="e">
        <f t="shared" si="194"/>
        <v>#DIV/0!</v>
      </c>
      <c r="DR94" s="58" t="e">
        <f t="shared" si="195"/>
        <v>#DIV/0!</v>
      </c>
      <c r="DS94" s="58" t="e">
        <f t="shared" si="196"/>
        <v>#DIV/0!</v>
      </c>
      <c r="DT94" s="58" t="e">
        <f t="shared" si="197"/>
        <v>#DIV/0!</v>
      </c>
      <c r="DU94" s="58" t="e">
        <f t="shared" si="198"/>
        <v>#DIV/0!</v>
      </c>
      <c r="DV94" s="58" t="e">
        <f t="shared" si="199"/>
        <v>#DIV/0!</v>
      </c>
      <c r="DW94" s="58" t="e">
        <f t="shared" si="200"/>
        <v>#DIV/0!</v>
      </c>
      <c r="DX94" s="58" t="e">
        <f t="shared" si="201"/>
        <v>#DIV/0!</v>
      </c>
      <c r="DY94" s="58">
        <f t="shared" si="202"/>
        <v>0</v>
      </c>
      <c r="DZ94" s="58" t="e">
        <f t="shared" si="120"/>
        <v>#DIV/0!</v>
      </c>
      <c r="EA94" s="58" t="e">
        <f t="shared" si="121"/>
        <v>#DIV/0!</v>
      </c>
      <c r="EB94" s="58" t="e">
        <f t="shared" si="203"/>
        <v>#DIV/0!</v>
      </c>
      <c r="EC94" s="58" t="e">
        <f t="shared" si="204"/>
        <v>#DIV/0!</v>
      </c>
      <c r="ED94" s="58" t="e">
        <f t="shared" si="205"/>
        <v>#DIV/0!</v>
      </c>
      <c r="EE94" s="58" t="e">
        <f t="shared" si="206"/>
        <v>#DIV/0!</v>
      </c>
      <c r="EF94" s="58" t="e">
        <f t="shared" si="207"/>
        <v>#DIV/0!</v>
      </c>
      <c r="EG94" s="58" t="e">
        <f t="shared" si="208"/>
        <v>#DIV/0!</v>
      </c>
      <c r="EH94" s="58" t="e">
        <f t="shared" si="209"/>
        <v>#DIV/0!</v>
      </c>
      <c r="EI94" s="58" t="e">
        <f t="shared" si="210"/>
        <v>#DIV/0!</v>
      </c>
      <c r="EJ94" s="58" t="e">
        <f t="shared" si="211"/>
        <v>#DIV/0!</v>
      </c>
      <c r="EK94" s="58" t="e">
        <f t="shared" si="212"/>
        <v>#DIV/0!</v>
      </c>
      <c r="EL94" s="58" t="e">
        <f t="shared" si="213"/>
        <v>#DIV/0!</v>
      </c>
      <c r="EM94" s="58" t="e">
        <f t="shared" si="214"/>
        <v>#DIV/0!</v>
      </c>
      <c r="EN94" s="58" t="e">
        <f t="shared" si="215"/>
        <v>#DIV/0!</v>
      </c>
      <c r="EO94" s="58" t="e">
        <f t="shared" si="216"/>
        <v>#DIV/0!</v>
      </c>
      <c r="EP94" s="58" t="e">
        <f t="shared" si="217"/>
        <v>#DIV/0!</v>
      </c>
      <c r="EQ94" s="58" t="e">
        <f t="shared" si="218"/>
        <v>#DIV/0!</v>
      </c>
      <c r="ER94" s="58" t="e">
        <f t="shared" si="219"/>
        <v>#DIV/0!</v>
      </c>
      <c r="ES94" s="58" t="e">
        <f t="shared" si="220"/>
        <v>#DIV/0!</v>
      </c>
      <c r="ET94" s="58" t="e">
        <f t="shared" si="221"/>
        <v>#DIV/0!</v>
      </c>
      <c r="EU94" s="58" t="e">
        <f t="shared" si="222"/>
        <v>#DIV/0!</v>
      </c>
      <c r="EV94" s="58" t="e">
        <f t="shared" si="223"/>
        <v>#DIV/0!</v>
      </c>
      <c r="EW94" s="58" t="e">
        <f t="shared" si="224"/>
        <v>#DIV/0!</v>
      </c>
      <c r="EX94" s="58" t="e">
        <f t="shared" si="225"/>
        <v>#DIV/0!</v>
      </c>
      <c r="EY94" s="58" t="e">
        <f t="shared" si="226"/>
        <v>#DIV/0!</v>
      </c>
      <c r="EZ94" s="58" t="e">
        <f t="shared" si="227"/>
        <v>#DIV/0!</v>
      </c>
      <c r="FA94" s="58" t="e">
        <f t="shared" si="228"/>
        <v>#DIV/0!</v>
      </c>
      <c r="FB94" s="58" t="e">
        <f t="shared" si="229"/>
        <v>#DIV/0!</v>
      </c>
      <c r="FC94" s="149" t="e">
        <f t="shared" si="230"/>
        <v>#DIV/0!</v>
      </c>
    </row>
    <row r="95" spans="1:159" x14ac:dyDescent="0.25">
      <c r="A95" s="90">
        <v>95</v>
      </c>
      <c r="B95" s="150"/>
      <c r="C95" s="151"/>
      <c r="D95" s="151"/>
      <c r="E95" s="151"/>
      <c r="F95" s="151"/>
      <c r="G95" s="151"/>
      <c r="H95" s="151"/>
      <c r="I95" s="151"/>
      <c r="J95" s="151"/>
      <c r="K95" s="152"/>
      <c r="L95" s="127" t="e">
        <f t="shared" si="122"/>
        <v>#DIV/0!</v>
      </c>
      <c r="M95" s="127" t="e">
        <f t="shared" si="123"/>
        <v>#DIV/0!</v>
      </c>
      <c r="N95" s="127">
        <f t="shared" si="124"/>
        <v>0</v>
      </c>
      <c r="O95" s="127" t="e">
        <f t="shared" si="125"/>
        <v>#DIV/0!</v>
      </c>
      <c r="P95" s="66" t="e">
        <f t="shared" si="126"/>
        <v>#DIV/0!</v>
      </c>
      <c r="Q95" s="40"/>
      <c r="R95" s="105" t="e">
        <f t="shared" si="127"/>
        <v>#DIV/0!</v>
      </c>
      <c r="S95" s="142">
        <f t="shared" si="128"/>
        <v>0</v>
      </c>
      <c r="T95" s="142" t="e">
        <f t="shared" si="129"/>
        <v>#DIV/0!</v>
      </c>
      <c r="U95" s="143">
        <v>1.31E-6</v>
      </c>
      <c r="V95" s="143" t="e">
        <f t="shared" si="130"/>
        <v>#DIV/0!</v>
      </c>
      <c r="W95" s="144">
        <v>0.4</v>
      </c>
      <c r="X95" s="143" t="e">
        <f t="shared" si="131"/>
        <v>#DIV/0!</v>
      </c>
      <c r="Y95" s="145">
        <v>2.5000000000000001E-2</v>
      </c>
      <c r="Z95" s="145" t="e">
        <f t="shared" si="132"/>
        <v>#DIV/0!</v>
      </c>
      <c r="AA95" s="145" t="e">
        <f t="shared" si="133"/>
        <v>#DIV/0!</v>
      </c>
      <c r="AB95" s="145" t="e">
        <f t="shared" si="134"/>
        <v>#DIV/0!</v>
      </c>
      <c r="AC95" s="145" t="e">
        <f t="shared" si="135"/>
        <v>#DIV/0!</v>
      </c>
      <c r="AD95" s="145" t="e">
        <f t="shared" si="136"/>
        <v>#DIV/0!</v>
      </c>
      <c r="AE95" s="146" t="e">
        <f t="shared" si="137"/>
        <v>#DIV/0!</v>
      </c>
      <c r="AF95" s="144" t="e">
        <f t="shared" si="138"/>
        <v>#DIV/0!</v>
      </c>
      <c r="AG95" s="144" t="e">
        <f t="shared" si="139"/>
        <v>#DIV/0!</v>
      </c>
      <c r="AI95" s="101">
        <v>0</v>
      </c>
      <c r="AJ95" s="101">
        <v>1</v>
      </c>
      <c r="AK95" s="101">
        <v>2</v>
      </c>
      <c r="AL95" s="101">
        <v>3</v>
      </c>
      <c r="AM95" s="101">
        <v>4</v>
      </c>
      <c r="AN95" s="101">
        <v>5</v>
      </c>
      <c r="AO95" s="101">
        <v>6</v>
      </c>
      <c r="AP95" s="101">
        <v>7</v>
      </c>
      <c r="AQ95" s="101">
        <v>8</v>
      </c>
      <c r="AR95" s="101">
        <v>9</v>
      </c>
      <c r="AS95" s="101">
        <v>10</v>
      </c>
      <c r="AT95" s="101">
        <v>11</v>
      </c>
      <c r="AU95" s="101">
        <v>12</v>
      </c>
      <c r="AV95" s="101">
        <v>13</v>
      </c>
      <c r="AW95" s="101">
        <v>14</v>
      </c>
      <c r="AX95" s="101">
        <v>15</v>
      </c>
      <c r="AY95" s="101">
        <v>16</v>
      </c>
      <c r="AZ95" s="101">
        <v>17</v>
      </c>
      <c r="BA95" s="101">
        <v>18</v>
      </c>
      <c r="BB95" s="101">
        <v>19</v>
      </c>
      <c r="BC95" s="101">
        <v>20</v>
      </c>
      <c r="BD95" s="101">
        <v>21</v>
      </c>
      <c r="BE95" s="101">
        <v>22</v>
      </c>
      <c r="BF95" s="101">
        <v>23</v>
      </c>
      <c r="BG95" s="101">
        <v>24</v>
      </c>
      <c r="BH95" s="101">
        <v>25</v>
      </c>
      <c r="BI95" s="101">
        <v>26</v>
      </c>
      <c r="BJ95" s="101">
        <v>27</v>
      </c>
      <c r="BK95" s="101">
        <v>28</v>
      </c>
      <c r="BL95" s="101">
        <v>29</v>
      </c>
      <c r="BM95" s="101">
        <v>30</v>
      </c>
      <c r="BN95" s="147">
        <v>0.03</v>
      </c>
      <c r="BO95" s="148">
        <f t="shared" si="140"/>
        <v>1</v>
      </c>
      <c r="BP95" s="148">
        <f t="shared" si="141"/>
        <v>0.970873786407767</v>
      </c>
      <c r="BQ95" s="148">
        <f t="shared" si="142"/>
        <v>0.94259590913375435</v>
      </c>
      <c r="BR95" s="148">
        <f t="shared" si="143"/>
        <v>0.91514165935315961</v>
      </c>
      <c r="BS95" s="148">
        <f t="shared" si="144"/>
        <v>0.888487047915689</v>
      </c>
      <c r="BT95" s="148">
        <f t="shared" si="145"/>
        <v>0.86260878438416411</v>
      </c>
      <c r="BU95" s="148">
        <f t="shared" si="146"/>
        <v>0.83748425668365445</v>
      </c>
      <c r="BV95" s="148">
        <f t="shared" si="147"/>
        <v>0.81309151134335378</v>
      </c>
      <c r="BW95" s="148">
        <f t="shared" si="148"/>
        <v>0.78940923431393573</v>
      </c>
      <c r="BX95" s="148">
        <f t="shared" si="149"/>
        <v>0.76641673234362695</v>
      </c>
      <c r="BY95" s="148">
        <f t="shared" si="150"/>
        <v>0.74409391489672516</v>
      </c>
      <c r="BZ95" s="148">
        <f t="shared" si="151"/>
        <v>0.72242127659876232</v>
      </c>
      <c r="CA95" s="148">
        <f t="shared" si="152"/>
        <v>0.70137988019297326</v>
      </c>
      <c r="CB95" s="148">
        <f t="shared" si="153"/>
        <v>0.68095133999317792</v>
      </c>
      <c r="CC95" s="148">
        <f t="shared" si="154"/>
        <v>0.66111780581861923</v>
      </c>
      <c r="CD95" s="148">
        <f t="shared" si="155"/>
        <v>0.64186194739671765</v>
      </c>
      <c r="CE95" s="148">
        <f t="shared" si="156"/>
        <v>0.62316693922011435</v>
      </c>
      <c r="CF95" s="148">
        <f t="shared" si="157"/>
        <v>0.60501644584477121</v>
      </c>
      <c r="CG95" s="148">
        <f t="shared" si="158"/>
        <v>0.5873946076162827</v>
      </c>
      <c r="CH95" s="148">
        <f t="shared" si="159"/>
        <v>0.57028602681192497</v>
      </c>
      <c r="CI95" s="148">
        <f t="shared" si="160"/>
        <v>0.55367575418633497</v>
      </c>
      <c r="CJ95" s="148">
        <f t="shared" si="161"/>
        <v>0.5375492759090631</v>
      </c>
      <c r="CK95" s="148">
        <f t="shared" si="162"/>
        <v>0.52189250088258554</v>
      </c>
      <c r="CL95" s="148">
        <f t="shared" si="163"/>
        <v>0.50669174842969467</v>
      </c>
      <c r="CM95" s="148">
        <f t="shared" si="164"/>
        <v>0.49193373633950943</v>
      </c>
      <c r="CN95" s="148">
        <f t="shared" si="165"/>
        <v>0.47760556926165965</v>
      </c>
      <c r="CO95" s="148">
        <f t="shared" si="166"/>
        <v>0.46369472743850448</v>
      </c>
      <c r="CP95" s="148">
        <f t="shared" si="167"/>
        <v>0.45018905576553836</v>
      </c>
      <c r="CQ95" s="148">
        <f t="shared" si="168"/>
        <v>0.4370767531704256</v>
      </c>
      <c r="CR95" s="148">
        <f t="shared" si="169"/>
        <v>0.42434636230138412</v>
      </c>
      <c r="CS95" s="148">
        <f t="shared" si="170"/>
        <v>0.41198675951590691</v>
      </c>
      <c r="CT95" s="58">
        <f t="shared" si="171"/>
        <v>0</v>
      </c>
      <c r="CU95" s="58" t="e">
        <f t="shared" si="172"/>
        <v>#DIV/0!</v>
      </c>
      <c r="CV95" s="58" t="e">
        <f t="shared" si="173"/>
        <v>#DIV/0!</v>
      </c>
      <c r="CW95" s="58" t="e">
        <f t="shared" si="174"/>
        <v>#DIV/0!</v>
      </c>
      <c r="CX95" s="58" t="e">
        <f t="shared" si="175"/>
        <v>#DIV/0!</v>
      </c>
      <c r="CY95" s="58" t="e">
        <f t="shared" si="176"/>
        <v>#DIV/0!</v>
      </c>
      <c r="CZ95" s="58" t="e">
        <f t="shared" si="177"/>
        <v>#DIV/0!</v>
      </c>
      <c r="DA95" s="58" t="e">
        <f t="shared" si="178"/>
        <v>#DIV/0!</v>
      </c>
      <c r="DB95" s="58" t="e">
        <f t="shared" si="179"/>
        <v>#DIV/0!</v>
      </c>
      <c r="DC95" s="58" t="e">
        <f t="shared" si="180"/>
        <v>#DIV/0!</v>
      </c>
      <c r="DD95" s="58" t="e">
        <f t="shared" si="181"/>
        <v>#DIV/0!</v>
      </c>
      <c r="DE95" s="58" t="e">
        <f t="shared" si="182"/>
        <v>#DIV/0!</v>
      </c>
      <c r="DF95" s="58" t="e">
        <f t="shared" si="183"/>
        <v>#DIV/0!</v>
      </c>
      <c r="DG95" s="58" t="e">
        <f t="shared" si="184"/>
        <v>#DIV/0!</v>
      </c>
      <c r="DH95" s="58" t="e">
        <f t="shared" si="185"/>
        <v>#DIV/0!</v>
      </c>
      <c r="DI95" s="58" t="e">
        <f t="shared" si="186"/>
        <v>#DIV/0!</v>
      </c>
      <c r="DJ95" s="58" t="e">
        <f t="shared" si="187"/>
        <v>#DIV/0!</v>
      </c>
      <c r="DK95" s="58" t="e">
        <f t="shared" si="188"/>
        <v>#DIV/0!</v>
      </c>
      <c r="DL95" s="58" t="e">
        <f t="shared" si="189"/>
        <v>#DIV/0!</v>
      </c>
      <c r="DM95" s="58" t="e">
        <f t="shared" si="190"/>
        <v>#DIV/0!</v>
      </c>
      <c r="DN95" s="58" t="e">
        <f t="shared" si="191"/>
        <v>#DIV/0!</v>
      </c>
      <c r="DO95" s="58" t="e">
        <f t="shared" si="192"/>
        <v>#DIV/0!</v>
      </c>
      <c r="DP95" s="58" t="e">
        <f t="shared" si="193"/>
        <v>#DIV/0!</v>
      </c>
      <c r="DQ95" s="58" t="e">
        <f t="shared" si="194"/>
        <v>#DIV/0!</v>
      </c>
      <c r="DR95" s="58" t="e">
        <f t="shared" si="195"/>
        <v>#DIV/0!</v>
      </c>
      <c r="DS95" s="58" t="e">
        <f t="shared" si="196"/>
        <v>#DIV/0!</v>
      </c>
      <c r="DT95" s="58" t="e">
        <f t="shared" si="197"/>
        <v>#DIV/0!</v>
      </c>
      <c r="DU95" s="58" t="e">
        <f t="shared" si="198"/>
        <v>#DIV/0!</v>
      </c>
      <c r="DV95" s="58" t="e">
        <f t="shared" si="199"/>
        <v>#DIV/0!</v>
      </c>
      <c r="DW95" s="58" t="e">
        <f t="shared" si="200"/>
        <v>#DIV/0!</v>
      </c>
      <c r="DX95" s="58" t="e">
        <f t="shared" si="201"/>
        <v>#DIV/0!</v>
      </c>
      <c r="DY95" s="58">
        <f t="shared" si="202"/>
        <v>0</v>
      </c>
      <c r="DZ95" s="58" t="e">
        <f t="shared" si="120"/>
        <v>#DIV/0!</v>
      </c>
      <c r="EA95" s="58" t="e">
        <f t="shared" si="121"/>
        <v>#DIV/0!</v>
      </c>
      <c r="EB95" s="58" t="e">
        <f t="shared" si="203"/>
        <v>#DIV/0!</v>
      </c>
      <c r="EC95" s="58" t="e">
        <f t="shared" si="204"/>
        <v>#DIV/0!</v>
      </c>
      <c r="ED95" s="58" t="e">
        <f t="shared" si="205"/>
        <v>#DIV/0!</v>
      </c>
      <c r="EE95" s="58" t="e">
        <f t="shared" si="206"/>
        <v>#DIV/0!</v>
      </c>
      <c r="EF95" s="58" t="e">
        <f t="shared" si="207"/>
        <v>#DIV/0!</v>
      </c>
      <c r="EG95" s="58" t="e">
        <f t="shared" si="208"/>
        <v>#DIV/0!</v>
      </c>
      <c r="EH95" s="58" t="e">
        <f t="shared" si="209"/>
        <v>#DIV/0!</v>
      </c>
      <c r="EI95" s="58" t="e">
        <f t="shared" si="210"/>
        <v>#DIV/0!</v>
      </c>
      <c r="EJ95" s="58" t="e">
        <f t="shared" si="211"/>
        <v>#DIV/0!</v>
      </c>
      <c r="EK95" s="58" t="e">
        <f t="shared" si="212"/>
        <v>#DIV/0!</v>
      </c>
      <c r="EL95" s="58" t="e">
        <f t="shared" si="213"/>
        <v>#DIV/0!</v>
      </c>
      <c r="EM95" s="58" t="e">
        <f t="shared" si="214"/>
        <v>#DIV/0!</v>
      </c>
      <c r="EN95" s="58" t="e">
        <f t="shared" si="215"/>
        <v>#DIV/0!</v>
      </c>
      <c r="EO95" s="58" t="e">
        <f t="shared" si="216"/>
        <v>#DIV/0!</v>
      </c>
      <c r="EP95" s="58" t="e">
        <f t="shared" si="217"/>
        <v>#DIV/0!</v>
      </c>
      <c r="EQ95" s="58" t="e">
        <f t="shared" si="218"/>
        <v>#DIV/0!</v>
      </c>
      <c r="ER95" s="58" t="e">
        <f t="shared" si="219"/>
        <v>#DIV/0!</v>
      </c>
      <c r="ES95" s="58" t="e">
        <f t="shared" si="220"/>
        <v>#DIV/0!</v>
      </c>
      <c r="ET95" s="58" t="e">
        <f t="shared" si="221"/>
        <v>#DIV/0!</v>
      </c>
      <c r="EU95" s="58" t="e">
        <f t="shared" si="222"/>
        <v>#DIV/0!</v>
      </c>
      <c r="EV95" s="58" t="e">
        <f t="shared" si="223"/>
        <v>#DIV/0!</v>
      </c>
      <c r="EW95" s="58" t="e">
        <f t="shared" si="224"/>
        <v>#DIV/0!</v>
      </c>
      <c r="EX95" s="58" t="e">
        <f t="shared" si="225"/>
        <v>#DIV/0!</v>
      </c>
      <c r="EY95" s="58" t="e">
        <f t="shared" si="226"/>
        <v>#DIV/0!</v>
      </c>
      <c r="EZ95" s="58" t="e">
        <f t="shared" si="227"/>
        <v>#DIV/0!</v>
      </c>
      <c r="FA95" s="58" t="e">
        <f t="shared" si="228"/>
        <v>#DIV/0!</v>
      </c>
      <c r="FB95" s="58" t="e">
        <f t="shared" si="229"/>
        <v>#DIV/0!</v>
      </c>
      <c r="FC95" s="149" t="e">
        <f t="shared" si="230"/>
        <v>#DIV/0!</v>
      </c>
    </row>
    <row r="96" spans="1:159" x14ac:dyDescent="0.25">
      <c r="A96" s="90">
        <v>96</v>
      </c>
      <c r="B96" s="150"/>
      <c r="C96" s="151"/>
      <c r="D96" s="151"/>
      <c r="E96" s="151"/>
      <c r="F96" s="151"/>
      <c r="G96" s="151"/>
      <c r="H96" s="151"/>
      <c r="I96" s="151"/>
      <c r="J96" s="151"/>
      <c r="K96" s="152"/>
      <c r="L96" s="127" t="e">
        <f t="shared" si="122"/>
        <v>#DIV/0!</v>
      </c>
      <c r="M96" s="127" t="e">
        <f t="shared" si="123"/>
        <v>#DIV/0!</v>
      </c>
      <c r="N96" s="127">
        <f t="shared" si="124"/>
        <v>0</v>
      </c>
      <c r="O96" s="127" t="e">
        <f t="shared" si="125"/>
        <v>#DIV/0!</v>
      </c>
      <c r="P96" s="66" t="e">
        <f t="shared" si="126"/>
        <v>#DIV/0!</v>
      </c>
      <c r="Q96" s="40"/>
      <c r="R96" s="105" t="e">
        <f t="shared" si="127"/>
        <v>#DIV/0!</v>
      </c>
      <c r="S96" s="142">
        <f t="shared" si="128"/>
        <v>0</v>
      </c>
      <c r="T96" s="142" t="e">
        <f t="shared" si="129"/>
        <v>#DIV/0!</v>
      </c>
      <c r="U96" s="143">
        <v>1.31E-6</v>
      </c>
      <c r="V96" s="143" t="e">
        <f t="shared" si="130"/>
        <v>#DIV/0!</v>
      </c>
      <c r="W96" s="144">
        <v>0.4</v>
      </c>
      <c r="X96" s="143" t="e">
        <f t="shared" si="131"/>
        <v>#DIV/0!</v>
      </c>
      <c r="Y96" s="145">
        <v>2.5000000000000001E-2</v>
      </c>
      <c r="Z96" s="145" t="e">
        <f t="shared" si="132"/>
        <v>#DIV/0!</v>
      </c>
      <c r="AA96" s="145" t="e">
        <f t="shared" si="133"/>
        <v>#DIV/0!</v>
      </c>
      <c r="AB96" s="145" t="e">
        <f t="shared" si="134"/>
        <v>#DIV/0!</v>
      </c>
      <c r="AC96" s="145" t="e">
        <f t="shared" si="135"/>
        <v>#DIV/0!</v>
      </c>
      <c r="AD96" s="145" t="e">
        <f t="shared" si="136"/>
        <v>#DIV/0!</v>
      </c>
      <c r="AE96" s="146" t="e">
        <f t="shared" si="137"/>
        <v>#DIV/0!</v>
      </c>
      <c r="AF96" s="144" t="e">
        <f t="shared" si="138"/>
        <v>#DIV/0!</v>
      </c>
      <c r="AG96" s="144" t="e">
        <f t="shared" si="139"/>
        <v>#DIV/0!</v>
      </c>
      <c r="AI96" s="101">
        <v>0</v>
      </c>
      <c r="AJ96" s="101">
        <v>1</v>
      </c>
      <c r="AK96" s="101">
        <v>2</v>
      </c>
      <c r="AL96" s="101">
        <v>3</v>
      </c>
      <c r="AM96" s="101">
        <v>4</v>
      </c>
      <c r="AN96" s="101">
        <v>5</v>
      </c>
      <c r="AO96" s="101">
        <v>6</v>
      </c>
      <c r="AP96" s="101">
        <v>7</v>
      </c>
      <c r="AQ96" s="101">
        <v>8</v>
      </c>
      <c r="AR96" s="101">
        <v>9</v>
      </c>
      <c r="AS96" s="101">
        <v>10</v>
      </c>
      <c r="AT96" s="101">
        <v>11</v>
      </c>
      <c r="AU96" s="101">
        <v>12</v>
      </c>
      <c r="AV96" s="101">
        <v>13</v>
      </c>
      <c r="AW96" s="101">
        <v>14</v>
      </c>
      <c r="AX96" s="101">
        <v>15</v>
      </c>
      <c r="AY96" s="101">
        <v>16</v>
      </c>
      <c r="AZ96" s="101">
        <v>17</v>
      </c>
      <c r="BA96" s="101">
        <v>18</v>
      </c>
      <c r="BB96" s="101">
        <v>19</v>
      </c>
      <c r="BC96" s="101">
        <v>20</v>
      </c>
      <c r="BD96" s="101">
        <v>21</v>
      </c>
      <c r="BE96" s="101">
        <v>22</v>
      </c>
      <c r="BF96" s="101">
        <v>23</v>
      </c>
      <c r="BG96" s="101">
        <v>24</v>
      </c>
      <c r="BH96" s="101">
        <v>25</v>
      </c>
      <c r="BI96" s="101">
        <v>26</v>
      </c>
      <c r="BJ96" s="101">
        <v>27</v>
      </c>
      <c r="BK96" s="101">
        <v>28</v>
      </c>
      <c r="BL96" s="101">
        <v>29</v>
      </c>
      <c r="BM96" s="101">
        <v>30</v>
      </c>
      <c r="BN96" s="147">
        <v>0.03</v>
      </c>
      <c r="BO96" s="148">
        <f t="shared" si="140"/>
        <v>1</v>
      </c>
      <c r="BP96" s="148">
        <f t="shared" si="141"/>
        <v>0.970873786407767</v>
      </c>
      <c r="BQ96" s="148">
        <f t="shared" si="142"/>
        <v>0.94259590913375435</v>
      </c>
      <c r="BR96" s="148">
        <f t="shared" si="143"/>
        <v>0.91514165935315961</v>
      </c>
      <c r="BS96" s="148">
        <f t="shared" si="144"/>
        <v>0.888487047915689</v>
      </c>
      <c r="BT96" s="148">
        <f t="shared" si="145"/>
        <v>0.86260878438416411</v>
      </c>
      <c r="BU96" s="148">
        <f t="shared" si="146"/>
        <v>0.83748425668365445</v>
      </c>
      <c r="BV96" s="148">
        <f t="shared" si="147"/>
        <v>0.81309151134335378</v>
      </c>
      <c r="BW96" s="148">
        <f t="shared" si="148"/>
        <v>0.78940923431393573</v>
      </c>
      <c r="BX96" s="148">
        <f t="shared" si="149"/>
        <v>0.76641673234362695</v>
      </c>
      <c r="BY96" s="148">
        <f t="shared" si="150"/>
        <v>0.74409391489672516</v>
      </c>
      <c r="BZ96" s="148">
        <f t="shared" si="151"/>
        <v>0.72242127659876232</v>
      </c>
      <c r="CA96" s="148">
        <f t="shared" si="152"/>
        <v>0.70137988019297326</v>
      </c>
      <c r="CB96" s="148">
        <f t="shared" si="153"/>
        <v>0.68095133999317792</v>
      </c>
      <c r="CC96" s="148">
        <f t="shared" si="154"/>
        <v>0.66111780581861923</v>
      </c>
      <c r="CD96" s="148">
        <f t="shared" si="155"/>
        <v>0.64186194739671765</v>
      </c>
      <c r="CE96" s="148">
        <f t="shared" si="156"/>
        <v>0.62316693922011435</v>
      </c>
      <c r="CF96" s="148">
        <f t="shared" si="157"/>
        <v>0.60501644584477121</v>
      </c>
      <c r="CG96" s="148">
        <f t="shared" si="158"/>
        <v>0.5873946076162827</v>
      </c>
      <c r="CH96" s="148">
        <f t="shared" si="159"/>
        <v>0.57028602681192497</v>
      </c>
      <c r="CI96" s="148">
        <f t="shared" si="160"/>
        <v>0.55367575418633497</v>
      </c>
      <c r="CJ96" s="148">
        <f t="shared" si="161"/>
        <v>0.5375492759090631</v>
      </c>
      <c r="CK96" s="148">
        <f t="shared" si="162"/>
        <v>0.52189250088258554</v>
      </c>
      <c r="CL96" s="148">
        <f t="shared" si="163"/>
        <v>0.50669174842969467</v>
      </c>
      <c r="CM96" s="148">
        <f t="shared" si="164"/>
        <v>0.49193373633950943</v>
      </c>
      <c r="CN96" s="148">
        <f t="shared" si="165"/>
        <v>0.47760556926165965</v>
      </c>
      <c r="CO96" s="148">
        <f t="shared" si="166"/>
        <v>0.46369472743850448</v>
      </c>
      <c r="CP96" s="148">
        <f t="shared" si="167"/>
        <v>0.45018905576553836</v>
      </c>
      <c r="CQ96" s="148">
        <f t="shared" si="168"/>
        <v>0.4370767531704256</v>
      </c>
      <c r="CR96" s="148">
        <f t="shared" si="169"/>
        <v>0.42434636230138412</v>
      </c>
      <c r="CS96" s="148">
        <f t="shared" si="170"/>
        <v>0.41198675951590691</v>
      </c>
      <c r="CT96" s="58">
        <f t="shared" si="171"/>
        <v>0</v>
      </c>
      <c r="CU96" s="58" t="e">
        <f t="shared" si="172"/>
        <v>#DIV/0!</v>
      </c>
      <c r="CV96" s="58" t="e">
        <f t="shared" si="173"/>
        <v>#DIV/0!</v>
      </c>
      <c r="CW96" s="58" t="e">
        <f t="shared" si="174"/>
        <v>#DIV/0!</v>
      </c>
      <c r="CX96" s="58" t="e">
        <f t="shared" si="175"/>
        <v>#DIV/0!</v>
      </c>
      <c r="CY96" s="58" t="e">
        <f t="shared" si="176"/>
        <v>#DIV/0!</v>
      </c>
      <c r="CZ96" s="58" t="e">
        <f t="shared" si="177"/>
        <v>#DIV/0!</v>
      </c>
      <c r="DA96" s="58" t="e">
        <f t="shared" si="178"/>
        <v>#DIV/0!</v>
      </c>
      <c r="DB96" s="58" t="e">
        <f t="shared" si="179"/>
        <v>#DIV/0!</v>
      </c>
      <c r="DC96" s="58" t="e">
        <f t="shared" si="180"/>
        <v>#DIV/0!</v>
      </c>
      <c r="DD96" s="58" t="e">
        <f t="shared" si="181"/>
        <v>#DIV/0!</v>
      </c>
      <c r="DE96" s="58" t="e">
        <f t="shared" si="182"/>
        <v>#DIV/0!</v>
      </c>
      <c r="DF96" s="58" t="e">
        <f t="shared" si="183"/>
        <v>#DIV/0!</v>
      </c>
      <c r="DG96" s="58" t="e">
        <f t="shared" si="184"/>
        <v>#DIV/0!</v>
      </c>
      <c r="DH96" s="58" t="e">
        <f t="shared" si="185"/>
        <v>#DIV/0!</v>
      </c>
      <c r="DI96" s="58" t="e">
        <f t="shared" si="186"/>
        <v>#DIV/0!</v>
      </c>
      <c r="DJ96" s="58" t="e">
        <f t="shared" si="187"/>
        <v>#DIV/0!</v>
      </c>
      <c r="DK96" s="58" t="e">
        <f t="shared" si="188"/>
        <v>#DIV/0!</v>
      </c>
      <c r="DL96" s="58" t="e">
        <f t="shared" si="189"/>
        <v>#DIV/0!</v>
      </c>
      <c r="DM96" s="58" t="e">
        <f t="shared" si="190"/>
        <v>#DIV/0!</v>
      </c>
      <c r="DN96" s="58" t="e">
        <f t="shared" si="191"/>
        <v>#DIV/0!</v>
      </c>
      <c r="DO96" s="58" t="e">
        <f t="shared" si="192"/>
        <v>#DIV/0!</v>
      </c>
      <c r="DP96" s="58" t="e">
        <f t="shared" si="193"/>
        <v>#DIV/0!</v>
      </c>
      <c r="DQ96" s="58" t="e">
        <f t="shared" si="194"/>
        <v>#DIV/0!</v>
      </c>
      <c r="DR96" s="58" t="e">
        <f t="shared" si="195"/>
        <v>#DIV/0!</v>
      </c>
      <c r="DS96" s="58" t="e">
        <f t="shared" si="196"/>
        <v>#DIV/0!</v>
      </c>
      <c r="DT96" s="58" t="e">
        <f t="shared" si="197"/>
        <v>#DIV/0!</v>
      </c>
      <c r="DU96" s="58" t="e">
        <f t="shared" si="198"/>
        <v>#DIV/0!</v>
      </c>
      <c r="DV96" s="58" t="e">
        <f t="shared" si="199"/>
        <v>#DIV/0!</v>
      </c>
      <c r="DW96" s="58" t="e">
        <f t="shared" si="200"/>
        <v>#DIV/0!</v>
      </c>
      <c r="DX96" s="58" t="e">
        <f t="shared" si="201"/>
        <v>#DIV/0!</v>
      </c>
      <c r="DY96" s="58">
        <f t="shared" si="202"/>
        <v>0</v>
      </c>
      <c r="DZ96" s="58" t="e">
        <f t="shared" si="120"/>
        <v>#DIV/0!</v>
      </c>
      <c r="EA96" s="58" t="e">
        <f t="shared" si="121"/>
        <v>#DIV/0!</v>
      </c>
      <c r="EB96" s="58" t="e">
        <f t="shared" si="203"/>
        <v>#DIV/0!</v>
      </c>
      <c r="EC96" s="58" t="e">
        <f t="shared" si="204"/>
        <v>#DIV/0!</v>
      </c>
      <c r="ED96" s="58" t="e">
        <f t="shared" si="205"/>
        <v>#DIV/0!</v>
      </c>
      <c r="EE96" s="58" t="e">
        <f t="shared" si="206"/>
        <v>#DIV/0!</v>
      </c>
      <c r="EF96" s="58" t="e">
        <f t="shared" si="207"/>
        <v>#DIV/0!</v>
      </c>
      <c r="EG96" s="58" t="e">
        <f t="shared" si="208"/>
        <v>#DIV/0!</v>
      </c>
      <c r="EH96" s="58" t="e">
        <f t="shared" si="209"/>
        <v>#DIV/0!</v>
      </c>
      <c r="EI96" s="58" t="e">
        <f t="shared" si="210"/>
        <v>#DIV/0!</v>
      </c>
      <c r="EJ96" s="58" t="e">
        <f t="shared" si="211"/>
        <v>#DIV/0!</v>
      </c>
      <c r="EK96" s="58" t="e">
        <f t="shared" si="212"/>
        <v>#DIV/0!</v>
      </c>
      <c r="EL96" s="58" t="e">
        <f t="shared" si="213"/>
        <v>#DIV/0!</v>
      </c>
      <c r="EM96" s="58" t="e">
        <f t="shared" si="214"/>
        <v>#DIV/0!</v>
      </c>
      <c r="EN96" s="58" t="e">
        <f t="shared" si="215"/>
        <v>#DIV/0!</v>
      </c>
      <c r="EO96" s="58" t="e">
        <f t="shared" si="216"/>
        <v>#DIV/0!</v>
      </c>
      <c r="EP96" s="58" t="e">
        <f t="shared" si="217"/>
        <v>#DIV/0!</v>
      </c>
      <c r="EQ96" s="58" t="e">
        <f t="shared" si="218"/>
        <v>#DIV/0!</v>
      </c>
      <c r="ER96" s="58" t="e">
        <f t="shared" si="219"/>
        <v>#DIV/0!</v>
      </c>
      <c r="ES96" s="58" t="e">
        <f t="shared" si="220"/>
        <v>#DIV/0!</v>
      </c>
      <c r="ET96" s="58" t="e">
        <f t="shared" si="221"/>
        <v>#DIV/0!</v>
      </c>
      <c r="EU96" s="58" t="e">
        <f t="shared" si="222"/>
        <v>#DIV/0!</v>
      </c>
      <c r="EV96" s="58" t="e">
        <f t="shared" si="223"/>
        <v>#DIV/0!</v>
      </c>
      <c r="EW96" s="58" t="e">
        <f t="shared" si="224"/>
        <v>#DIV/0!</v>
      </c>
      <c r="EX96" s="58" t="e">
        <f t="shared" si="225"/>
        <v>#DIV/0!</v>
      </c>
      <c r="EY96" s="58" t="e">
        <f t="shared" si="226"/>
        <v>#DIV/0!</v>
      </c>
      <c r="EZ96" s="58" t="e">
        <f t="shared" si="227"/>
        <v>#DIV/0!</v>
      </c>
      <c r="FA96" s="58" t="e">
        <f t="shared" si="228"/>
        <v>#DIV/0!</v>
      </c>
      <c r="FB96" s="58" t="e">
        <f t="shared" si="229"/>
        <v>#DIV/0!</v>
      </c>
      <c r="FC96" s="149" t="e">
        <f t="shared" si="230"/>
        <v>#DIV/0!</v>
      </c>
    </row>
    <row r="97" spans="1:159" x14ac:dyDescent="0.25">
      <c r="A97" s="90">
        <v>97</v>
      </c>
      <c r="B97" s="150"/>
      <c r="C97" s="151"/>
      <c r="D97" s="151"/>
      <c r="E97" s="151"/>
      <c r="F97" s="151"/>
      <c r="G97" s="151"/>
      <c r="H97" s="151"/>
      <c r="I97" s="151"/>
      <c r="J97" s="151"/>
      <c r="K97" s="152"/>
      <c r="L97" s="127" t="e">
        <f t="shared" si="122"/>
        <v>#DIV/0!</v>
      </c>
      <c r="M97" s="127" t="e">
        <f t="shared" si="123"/>
        <v>#DIV/0!</v>
      </c>
      <c r="N97" s="127">
        <f t="shared" si="124"/>
        <v>0</v>
      </c>
      <c r="O97" s="127" t="e">
        <f t="shared" si="125"/>
        <v>#DIV/0!</v>
      </c>
      <c r="P97" s="66" t="e">
        <f t="shared" si="126"/>
        <v>#DIV/0!</v>
      </c>
      <c r="Q97" s="40"/>
      <c r="R97" s="105" t="e">
        <f t="shared" si="127"/>
        <v>#DIV/0!</v>
      </c>
      <c r="S97" s="142">
        <f t="shared" si="128"/>
        <v>0</v>
      </c>
      <c r="T97" s="142" t="e">
        <f t="shared" si="129"/>
        <v>#DIV/0!</v>
      </c>
      <c r="U97" s="143">
        <v>1.31E-6</v>
      </c>
      <c r="V97" s="143" t="e">
        <f t="shared" si="130"/>
        <v>#DIV/0!</v>
      </c>
      <c r="W97" s="144">
        <v>0.4</v>
      </c>
      <c r="X97" s="143" t="e">
        <f t="shared" si="131"/>
        <v>#DIV/0!</v>
      </c>
      <c r="Y97" s="145">
        <v>2.5000000000000001E-2</v>
      </c>
      <c r="Z97" s="145" t="e">
        <f t="shared" si="132"/>
        <v>#DIV/0!</v>
      </c>
      <c r="AA97" s="145" t="e">
        <f t="shared" si="133"/>
        <v>#DIV/0!</v>
      </c>
      <c r="AB97" s="145" t="e">
        <f t="shared" si="134"/>
        <v>#DIV/0!</v>
      </c>
      <c r="AC97" s="145" t="e">
        <f t="shared" si="135"/>
        <v>#DIV/0!</v>
      </c>
      <c r="AD97" s="145" t="e">
        <f t="shared" si="136"/>
        <v>#DIV/0!</v>
      </c>
      <c r="AE97" s="146" t="e">
        <f t="shared" si="137"/>
        <v>#DIV/0!</v>
      </c>
      <c r="AF97" s="144" t="e">
        <f t="shared" si="138"/>
        <v>#DIV/0!</v>
      </c>
      <c r="AG97" s="144" t="e">
        <f t="shared" si="139"/>
        <v>#DIV/0!</v>
      </c>
      <c r="AI97" s="101">
        <v>0</v>
      </c>
      <c r="AJ97" s="101">
        <v>1</v>
      </c>
      <c r="AK97" s="101">
        <v>2</v>
      </c>
      <c r="AL97" s="101">
        <v>3</v>
      </c>
      <c r="AM97" s="101">
        <v>4</v>
      </c>
      <c r="AN97" s="101">
        <v>5</v>
      </c>
      <c r="AO97" s="101">
        <v>6</v>
      </c>
      <c r="AP97" s="101">
        <v>7</v>
      </c>
      <c r="AQ97" s="101">
        <v>8</v>
      </c>
      <c r="AR97" s="101">
        <v>9</v>
      </c>
      <c r="AS97" s="101">
        <v>10</v>
      </c>
      <c r="AT97" s="101">
        <v>11</v>
      </c>
      <c r="AU97" s="101">
        <v>12</v>
      </c>
      <c r="AV97" s="101">
        <v>13</v>
      </c>
      <c r="AW97" s="101">
        <v>14</v>
      </c>
      <c r="AX97" s="101">
        <v>15</v>
      </c>
      <c r="AY97" s="101">
        <v>16</v>
      </c>
      <c r="AZ97" s="101">
        <v>17</v>
      </c>
      <c r="BA97" s="101">
        <v>18</v>
      </c>
      <c r="BB97" s="101">
        <v>19</v>
      </c>
      <c r="BC97" s="101">
        <v>20</v>
      </c>
      <c r="BD97" s="101">
        <v>21</v>
      </c>
      <c r="BE97" s="101">
        <v>22</v>
      </c>
      <c r="BF97" s="101">
        <v>23</v>
      </c>
      <c r="BG97" s="101">
        <v>24</v>
      </c>
      <c r="BH97" s="101">
        <v>25</v>
      </c>
      <c r="BI97" s="101">
        <v>26</v>
      </c>
      <c r="BJ97" s="101">
        <v>27</v>
      </c>
      <c r="BK97" s="101">
        <v>28</v>
      </c>
      <c r="BL97" s="101">
        <v>29</v>
      </c>
      <c r="BM97" s="101">
        <v>30</v>
      </c>
      <c r="BN97" s="147">
        <v>0.03</v>
      </c>
      <c r="BO97" s="148">
        <f t="shared" si="140"/>
        <v>1</v>
      </c>
      <c r="BP97" s="148">
        <f t="shared" si="141"/>
        <v>0.970873786407767</v>
      </c>
      <c r="BQ97" s="148">
        <f t="shared" si="142"/>
        <v>0.94259590913375435</v>
      </c>
      <c r="BR97" s="148">
        <f t="shared" si="143"/>
        <v>0.91514165935315961</v>
      </c>
      <c r="BS97" s="148">
        <f t="shared" si="144"/>
        <v>0.888487047915689</v>
      </c>
      <c r="BT97" s="148">
        <f t="shared" si="145"/>
        <v>0.86260878438416411</v>
      </c>
      <c r="BU97" s="148">
        <f t="shared" si="146"/>
        <v>0.83748425668365445</v>
      </c>
      <c r="BV97" s="148">
        <f t="shared" si="147"/>
        <v>0.81309151134335378</v>
      </c>
      <c r="BW97" s="148">
        <f t="shared" si="148"/>
        <v>0.78940923431393573</v>
      </c>
      <c r="BX97" s="148">
        <f t="shared" si="149"/>
        <v>0.76641673234362695</v>
      </c>
      <c r="BY97" s="148">
        <f t="shared" si="150"/>
        <v>0.74409391489672516</v>
      </c>
      <c r="BZ97" s="148">
        <f t="shared" si="151"/>
        <v>0.72242127659876232</v>
      </c>
      <c r="CA97" s="148">
        <f t="shared" si="152"/>
        <v>0.70137988019297326</v>
      </c>
      <c r="CB97" s="148">
        <f t="shared" si="153"/>
        <v>0.68095133999317792</v>
      </c>
      <c r="CC97" s="148">
        <f t="shared" si="154"/>
        <v>0.66111780581861923</v>
      </c>
      <c r="CD97" s="148">
        <f t="shared" si="155"/>
        <v>0.64186194739671765</v>
      </c>
      <c r="CE97" s="148">
        <f t="shared" si="156"/>
        <v>0.62316693922011435</v>
      </c>
      <c r="CF97" s="148">
        <f t="shared" si="157"/>
        <v>0.60501644584477121</v>
      </c>
      <c r="CG97" s="148">
        <f t="shared" si="158"/>
        <v>0.5873946076162827</v>
      </c>
      <c r="CH97" s="148">
        <f t="shared" si="159"/>
        <v>0.57028602681192497</v>
      </c>
      <c r="CI97" s="148">
        <f t="shared" si="160"/>
        <v>0.55367575418633497</v>
      </c>
      <c r="CJ97" s="148">
        <f t="shared" si="161"/>
        <v>0.5375492759090631</v>
      </c>
      <c r="CK97" s="148">
        <f t="shared" si="162"/>
        <v>0.52189250088258554</v>
      </c>
      <c r="CL97" s="148">
        <f t="shared" si="163"/>
        <v>0.50669174842969467</v>
      </c>
      <c r="CM97" s="148">
        <f t="shared" si="164"/>
        <v>0.49193373633950943</v>
      </c>
      <c r="CN97" s="148">
        <f t="shared" si="165"/>
        <v>0.47760556926165965</v>
      </c>
      <c r="CO97" s="148">
        <f t="shared" si="166"/>
        <v>0.46369472743850448</v>
      </c>
      <c r="CP97" s="148">
        <f t="shared" si="167"/>
        <v>0.45018905576553836</v>
      </c>
      <c r="CQ97" s="148">
        <f t="shared" si="168"/>
        <v>0.4370767531704256</v>
      </c>
      <c r="CR97" s="148">
        <f t="shared" si="169"/>
        <v>0.42434636230138412</v>
      </c>
      <c r="CS97" s="148">
        <f t="shared" si="170"/>
        <v>0.41198675951590691</v>
      </c>
      <c r="CT97" s="58">
        <f t="shared" si="171"/>
        <v>0</v>
      </c>
      <c r="CU97" s="58" t="e">
        <f t="shared" si="172"/>
        <v>#DIV/0!</v>
      </c>
      <c r="CV97" s="58" t="e">
        <f t="shared" si="173"/>
        <v>#DIV/0!</v>
      </c>
      <c r="CW97" s="58" t="e">
        <f t="shared" si="174"/>
        <v>#DIV/0!</v>
      </c>
      <c r="CX97" s="58" t="e">
        <f t="shared" si="175"/>
        <v>#DIV/0!</v>
      </c>
      <c r="CY97" s="58" t="e">
        <f t="shared" si="176"/>
        <v>#DIV/0!</v>
      </c>
      <c r="CZ97" s="58" t="e">
        <f t="shared" si="177"/>
        <v>#DIV/0!</v>
      </c>
      <c r="DA97" s="58" t="e">
        <f t="shared" si="178"/>
        <v>#DIV/0!</v>
      </c>
      <c r="DB97" s="58" t="e">
        <f t="shared" si="179"/>
        <v>#DIV/0!</v>
      </c>
      <c r="DC97" s="58" t="e">
        <f t="shared" si="180"/>
        <v>#DIV/0!</v>
      </c>
      <c r="DD97" s="58" t="e">
        <f t="shared" si="181"/>
        <v>#DIV/0!</v>
      </c>
      <c r="DE97" s="58" t="e">
        <f t="shared" si="182"/>
        <v>#DIV/0!</v>
      </c>
      <c r="DF97" s="58" t="e">
        <f t="shared" si="183"/>
        <v>#DIV/0!</v>
      </c>
      <c r="DG97" s="58" t="e">
        <f t="shared" si="184"/>
        <v>#DIV/0!</v>
      </c>
      <c r="DH97" s="58" t="e">
        <f t="shared" si="185"/>
        <v>#DIV/0!</v>
      </c>
      <c r="DI97" s="58" t="e">
        <f t="shared" si="186"/>
        <v>#DIV/0!</v>
      </c>
      <c r="DJ97" s="58" t="e">
        <f t="shared" si="187"/>
        <v>#DIV/0!</v>
      </c>
      <c r="DK97" s="58" t="e">
        <f t="shared" si="188"/>
        <v>#DIV/0!</v>
      </c>
      <c r="DL97" s="58" t="e">
        <f t="shared" si="189"/>
        <v>#DIV/0!</v>
      </c>
      <c r="DM97" s="58" t="e">
        <f t="shared" si="190"/>
        <v>#DIV/0!</v>
      </c>
      <c r="DN97" s="58" t="e">
        <f t="shared" si="191"/>
        <v>#DIV/0!</v>
      </c>
      <c r="DO97" s="58" t="e">
        <f t="shared" si="192"/>
        <v>#DIV/0!</v>
      </c>
      <c r="DP97" s="58" t="e">
        <f t="shared" si="193"/>
        <v>#DIV/0!</v>
      </c>
      <c r="DQ97" s="58" t="e">
        <f t="shared" si="194"/>
        <v>#DIV/0!</v>
      </c>
      <c r="DR97" s="58" t="e">
        <f t="shared" si="195"/>
        <v>#DIV/0!</v>
      </c>
      <c r="DS97" s="58" t="e">
        <f t="shared" si="196"/>
        <v>#DIV/0!</v>
      </c>
      <c r="DT97" s="58" t="e">
        <f t="shared" si="197"/>
        <v>#DIV/0!</v>
      </c>
      <c r="DU97" s="58" t="e">
        <f t="shared" si="198"/>
        <v>#DIV/0!</v>
      </c>
      <c r="DV97" s="58" t="e">
        <f t="shared" si="199"/>
        <v>#DIV/0!</v>
      </c>
      <c r="DW97" s="58" t="e">
        <f t="shared" si="200"/>
        <v>#DIV/0!</v>
      </c>
      <c r="DX97" s="58" t="e">
        <f t="shared" si="201"/>
        <v>#DIV/0!</v>
      </c>
      <c r="DY97" s="58">
        <f t="shared" si="202"/>
        <v>0</v>
      </c>
      <c r="DZ97" s="58" t="e">
        <f t="shared" si="120"/>
        <v>#DIV/0!</v>
      </c>
      <c r="EA97" s="58" t="e">
        <f t="shared" si="121"/>
        <v>#DIV/0!</v>
      </c>
      <c r="EB97" s="58" t="e">
        <f t="shared" si="203"/>
        <v>#DIV/0!</v>
      </c>
      <c r="EC97" s="58" t="e">
        <f t="shared" si="204"/>
        <v>#DIV/0!</v>
      </c>
      <c r="ED97" s="58" t="e">
        <f t="shared" si="205"/>
        <v>#DIV/0!</v>
      </c>
      <c r="EE97" s="58" t="e">
        <f t="shared" si="206"/>
        <v>#DIV/0!</v>
      </c>
      <c r="EF97" s="58" t="e">
        <f t="shared" si="207"/>
        <v>#DIV/0!</v>
      </c>
      <c r="EG97" s="58" t="e">
        <f t="shared" si="208"/>
        <v>#DIV/0!</v>
      </c>
      <c r="EH97" s="58" t="e">
        <f t="shared" si="209"/>
        <v>#DIV/0!</v>
      </c>
      <c r="EI97" s="58" t="e">
        <f t="shared" si="210"/>
        <v>#DIV/0!</v>
      </c>
      <c r="EJ97" s="58" t="e">
        <f t="shared" si="211"/>
        <v>#DIV/0!</v>
      </c>
      <c r="EK97" s="58" t="e">
        <f t="shared" si="212"/>
        <v>#DIV/0!</v>
      </c>
      <c r="EL97" s="58" t="e">
        <f t="shared" si="213"/>
        <v>#DIV/0!</v>
      </c>
      <c r="EM97" s="58" t="e">
        <f t="shared" si="214"/>
        <v>#DIV/0!</v>
      </c>
      <c r="EN97" s="58" t="e">
        <f t="shared" si="215"/>
        <v>#DIV/0!</v>
      </c>
      <c r="EO97" s="58" t="e">
        <f t="shared" si="216"/>
        <v>#DIV/0!</v>
      </c>
      <c r="EP97" s="58" t="e">
        <f t="shared" si="217"/>
        <v>#DIV/0!</v>
      </c>
      <c r="EQ97" s="58" t="e">
        <f t="shared" si="218"/>
        <v>#DIV/0!</v>
      </c>
      <c r="ER97" s="58" t="e">
        <f t="shared" si="219"/>
        <v>#DIV/0!</v>
      </c>
      <c r="ES97" s="58" t="e">
        <f t="shared" si="220"/>
        <v>#DIV/0!</v>
      </c>
      <c r="ET97" s="58" t="e">
        <f t="shared" si="221"/>
        <v>#DIV/0!</v>
      </c>
      <c r="EU97" s="58" t="e">
        <f t="shared" si="222"/>
        <v>#DIV/0!</v>
      </c>
      <c r="EV97" s="58" t="e">
        <f t="shared" si="223"/>
        <v>#DIV/0!</v>
      </c>
      <c r="EW97" s="58" t="e">
        <f t="shared" si="224"/>
        <v>#DIV/0!</v>
      </c>
      <c r="EX97" s="58" t="e">
        <f t="shared" si="225"/>
        <v>#DIV/0!</v>
      </c>
      <c r="EY97" s="58" t="e">
        <f t="shared" si="226"/>
        <v>#DIV/0!</v>
      </c>
      <c r="EZ97" s="58" t="e">
        <f t="shared" si="227"/>
        <v>#DIV/0!</v>
      </c>
      <c r="FA97" s="58" t="e">
        <f t="shared" si="228"/>
        <v>#DIV/0!</v>
      </c>
      <c r="FB97" s="58" t="e">
        <f t="shared" si="229"/>
        <v>#DIV/0!</v>
      </c>
      <c r="FC97" s="149" t="e">
        <f t="shared" si="230"/>
        <v>#DIV/0!</v>
      </c>
    </row>
    <row r="98" spans="1:159" x14ac:dyDescent="0.25">
      <c r="A98" s="90">
        <v>98</v>
      </c>
      <c r="B98" s="150"/>
      <c r="C98" s="151"/>
      <c r="D98" s="151"/>
      <c r="E98" s="151"/>
      <c r="F98" s="151"/>
      <c r="G98" s="151"/>
      <c r="H98" s="151"/>
      <c r="I98" s="151"/>
      <c r="J98" s="151"/>
      <c r="K98" s="152"/>
      <c r="L98" s="127" t="e">
        <f t="shared" si="122"/>
        <v>#DIV/0!</v>
      </c>
      <c r="M98" s="127" t="e">
        <f t="shared" si="123"/>
        <v>#DIV/0!</v>
      </c>
      <c r="N98" s="127">
        <f t="shared" si="124"/>
        <v>0</v>
      </c>
      <c r="O98" s="127" t="e">
        <f t="shared" si="125"/>
        <v>#DIV/0!</v>
      </c>
      <c r="P98" s="66" t="e">
        <f t="shared" si="126"/>
        <v>#DIV/0!</v>
      </c>
      <c r="Q98" s="40"/>
      <c r="R98" s="105" t="e">
        <f t="shared" si="127"/>
        <v>#DIV/0!</v>
      </c>
      <c r="S98" s="142">
        <f t="shared" si="128"/>
        <v>0</v>
      </c>
      <c r="T98" s="142" t="e">
        <f t="shared" si="129"/>
        <v>#DIV/0!</v>
      </c>
      <c r="U98" s="143">
        <v>1.31E-6</v>
      </c>
      <c r="V98" s="143" t="e">
        <f t="shared" si="130"/>
        <v>#DIV/0!</v>
      </c>
      <c r="W98" s="144">
        <v>0.4</v>
      </c>
      <c r="X98" s="143" t="e">
        <f t="shared" si="131"/>
        <v>#DIV/0!</v>
      </c>
      <c r="Y98" s="145">
        <v>2.5000000000000001E-2</v>
      </c>
      <c r="Z98" s="145" t="e">
        <f t="shared" si="132"/>
        <v>#DIV/0!</v>
      </c>
      <c r="AA98" s="145" t="e">
        <f t="shared" si="133"/>
        <v>#DIV/0!</v>
      </c>
      <c r="AB98" s="145" t="e">
        <f t="shared" si="134"/>
        <v>#DIV/0!</v>
      </c>
      <c r="AC98" s="145" t="e">
        <f t="shared" si="135"/>
        <v>#DIV/0!</v>
      </c>
      <c r="AD98" s="145" t="e">
        <f t="shared" si="136"/>
        <v>#DIV/0!</v>
      </c>
      <c r="AE98" s="146" t="e">
        <f t="shared" si="137"/>
        <v>#DIV/0!</v>
      </c>
      <c r="AF98" s="144" t="e">
        <f t="shared" si="138"/>
        <v>#DIV/0!</v>
      </c>
      <c r="AG98" s="144" t="e">
        <f t="shared" si="139"/>
        <v>#DIV/0!</v>
      </c>
      <c r="AI98" s="101">
        <v>0</v>
      </c>
      <c r="AJ98" s="101">
        <v>1</v>
      </c>
      <c r="AK98" s="101">
        <v>2</v>
      </c>
      <c r="AL98" s="101">
        <v>3</v>
      </c>
      <c r="AM98" s="101">
        <v>4</v>
      </c>
      <c r="AN98" s="101">
        <v>5</v>
      </c>
      <c r="AO98" s="101">
        <v>6</v>
      </c>
      <c r="AP98" s="101">
        <v>7</v>
      </c>
      <c r="AQ98" s="101">
        <v>8</v>
      </c>
      <c r="AR98" s="101">
        <v>9</v>
      </c>
      <c r="AS98" s="101">
        <v>10</v>
      </c>
      <c r="AT98" s="101">
        <v>11</v>
      </c>
      <c r="AU98" s="101">
        <v>12</v>
      </c>
      <c r="AV98" s="101">
        <v>13</v>
      </c>
      <c r="AW98" s="101">
        <v>14</v>
      </c>
      <c r="AX98" s="101">
        <v>15</v>
      </c>
      <c r="AY98" s="101">
        <v>16</v>
      </c>
      <c r="AZ98" s="101">
        <v>17</v>
      </c>
      <c r="BA98" s="101">
        <v>18</v>
      </c>
      <c r="BB98" s="101">
        <v>19</v>
      </c>
      <c r="BC98" s="101">
        <v>20</v>
      </c>
      <c r="BD98" s="101">
        <v>21</v>
      </c>
      <c r="BE98" s="101">
        <v>22</v>
      </c>
      <c r="BF98" s="101">
        <v>23</v>
      </c>
      <c r="BG98" s="101">
        <v>24</v>
      </c>
      <c r="BH98" s="101">
        <v>25</v>
      </c>
      <c r="BI98" s="101">
        <v>26</v>
      </c>
      <c r="BJ98" s="101">
        <v>27</v>
      </c>
      <c r="BK98" s="101">
        <v>28</v>
      </c>
      <c r="BL98" s="101">
        <v>29</v>
      </c>
      <c r="BM98" s="101">
        <v>30</v>
      </c>
      <c r="BN98" s="147">
        <v>0.03</v>
      </c>
      <c r="BO98" s="148">
        <f t="shared" si="140"/>
        <v>1</v>
      </c>
      <c r="BP98" s="148">
        <f t="shared" si="141"/>
        <v>0.970873786407767</v>
      </c>
      <c r="BQ98" s="148">
        <f t="shared" si="142"/>
        <v>0.94259590913375435</v>
      </c>
      <c r="BR98" s="148">
        <f t="shared" si="143"/>
        <v>0.91514165935315961</v>
      </c>
      <c r="BS98" s="148">
        <f t="shared" si="144"/>
        <v>0.888487047915689</v>
      </c>
      <c r="BT98" s="148">
        <f t="shared" si="145"/>
        <v>0.86260878438416411</v>
      </c>
      <c r="BU98" s="148">
        <f t="shared" si="146"/>
        <v>0.83748425668365445</v>
      </c>
      <c r="BV98" s="148">
        <f t="shared" si="147"/>
        <v>0.81309151134335378</v>
      </c>
      <c r="BW98" s="148">
        <f t="shared" si="148"/>
        <v>0.78940923431393573</v>
      </c>
      <c r="BX98" s="148">
        <f t="shared" si="149"/>
        <v>0.76641673234362695</v>
      </c>
      <c r="BY98" s="148">
        <f t="shared" si="150"/>
        <v>0.74409391489672516</v>
      </c>
      <c r="BZ98" s="148">
        <f t="shared" si="151"/>
        <v>0.72242127659876232</v>
      </c>
      <c r="CA98" s="148">
        <f t="shared" si="152"/>
        <v>0.70137988019297326</v>
      </c>
      <c r="CB98" s="148">
        <f t="shared" si="153"/>
        <v>0.68095133999317792</v>
      </c>
      <c r="CC98" s="148">
        <f t="shared" si="154"/>
        <v>0.66111780581861923</v>
      </c>
      <c r="CD98" s="148">
        <f t="shared" si="155"/>
        <v>0.64186194739671765</v>
      </c>
      <c r="CE98" s="148">
        <f t="shared" si="156"/>
        <v>0.62316693922011435</v>
      </c>
      <c r="CF98" s="148">
        <f t="shared" si="157"/>
        <v>0.60501644584477121</v>
      </c>
      <c r="CG98" s="148">
        <f t="shared" si="158"/>
        <v>0.5873946076162827</v>
      </c>
      <c r="CH98" s="148">
        <f t="shared" si="159"/>
        <v>0.57028602681192497</v>
      </c>
      <c r="CI98" s="148">
        <f t="shared" si="160"/>
        <v>0.55367575418633497</v>
      </c>
      <c r="CJ98" s="148">
        <f t="shared" si="161"/>
        <v>0.5375492759090631</v>
      </c>
      <c r="CK98" s="148">
        <f t="shared" si="162"/>
        <v>0.52189250088258554</v>
      </c>
      <c r="CL98" s="148">
        <f t="shared" si="163"/>
        <v>0.50669174842969467</v>
      </c>
      <c r="CM98" s="148">
        <f t="shared" si="164"/>
        <v>0.49193373633950943</v>
      </c>
      <c r="CN98" s="148">
        <f t="shared" si="165"/>
        <v>0.47760556926165965</v>
      </c>
      <c r="CO98" s="148">
        <f t="shared" si="166"/>
        <v>0.46369472743850448</v>
      </c>
      <c r="CP98" s="148">
        <f t="shared" si="167"/>
        <v>0.45018905576553836</v>
      </c>
      <c r="CQ98" s="148">
        <f t="shared" si="168"/>
        <v>0.4370767531704256</v>
      </c>
      <c r="CR98" s="148">
        <f t="shared" si="169"/>
        <v>0.42434636230138412</v>
      </c>
      <c r="CS98" s="148">
        <f t="shared" si="170"/>
        <v>0.41198675951590691</v>
      </c>
      <c r="CT98" s="58">
        <f t="shared" si="171"/>
        <v>0</v>
      </c>
      <c r="CU98" s="58" t="e">
        <f t="shared" si="172"/>
        <v>#DIV/0!</v>
      </c>
      <c r="CV98" s="58" t="e">
        <f t="shared" si="173"/>
        <v>#DIV/0!</v>
      </c>
      <c r="CW98" s="58" t="e">
        <f t="shared" si="174"/>
        <v>#DIV/0!</v>
      </c>
      <c r="CX98" s="58" t="e">
        <f t="shared" si="175"/>
        <v>#DIV/0!</v>
      </c>
      <c r="CY98" s="58" t="e">
        <f t="shared" si="176"/>
        <v>#DIV/0!</v>
      </c>
      <c r="CZ98" s="58" t="e">
        <f t="shared" si="177"/>
        <v>#DIV/0!</v>
      </c>
      <c r="DA98" s="58" t="e">
        <f t="shared" si="178"/>
        <v>#DIV/0!</v>
      </c>
      <c r="DB98" s="58" t="e">
        <f t="shared" si="179"/>
        <v>#DIV/0!</v>
      </c>
      <c r="DC98" s="58" t="e">
        <f t="shared" si="180"/>
        <v>#DIV/0!</v>
      </c>
      <c r="DD98" s="58" t="e">
        <f t="shared" si="181"/>
        <v>#DIV/0!</v>
      </c>
      <c r="DE98" s="58" t="e">
        <f t="shared" si="182"/>
        <v>#DIV/0!</v>
      </c>
      <c r="DF98" s="58" t="e">
        <f t="shared" si="183"/>
        <v>#DIV/0!</v>
      </c>
      <c r="DG98" s="58" t="e">
        <f t="shared" si="184"/>
        <v>#DIV/0!</v>
      </c>
      <c r="DH98" s="58" t="e">
        <f t="shared" si="185"/>
        <v>#DIV/0!</v>
      </c>
      <c r="DI98" s="58" t="e">
        <f t="shared" si="186"/>
        <v>#DIV/0!</v>
      </c>
      <c r="DJ98" s="58" t="e">
        <f t="shared" si="187"/>
        <v>#DIV/0!</v>
      </c>
      <c r="DK98" s="58" t="e">
        <f t="shared" si="188"/>
        <v>#DIV/0!</v>
      </c>
      <c r="DL98" s="58" t="e">
        <f t="shared" si="189"/>
        <v>#DIV/0!</v>
      </c>
      <c r="DM98" s="58" t="e">
        <f t="shared" si="190"/>
        <v>#DIV/0!</v>
      </c>
      <c r="DN98" s="58" t="e">
        <f t="shared" si="191"/>
        <v>#DIV/0!</v>
      </c>
      <c r="DO98" s="58" t="e">
        <f t="shared" si="192"/>
        <v>#DIV/0!</v>
      </c>
      <c r="DP98" s="58" t="e">
        <f t="shared" si="193"/>
        <v>#DIV/0!</v>
      </c>
      <c r="DQ98" s="58" t="e">
        <f t="shared" si="194"/>
        <v>#DIV/0!</v>
      </c>
      <c r="DR98" s="58" t="e">
        <f t="shared" si="195"/>
        <v>#DIV/0!</v>
      </c>
      <c r="DS98" s="58" t="e">
        <f t="shared" si="196"/>
        <v>#DIV/0!</v>
      </c>
      <c r="DT98" s="58" t="e">
        <f t="shared" si="197"/>
        <v>#DIV/0!</v>
      </c>
      <c r="DU98" s="58" t="e">
        <f t="shared" si="198"/>
        <v>#DIV/0!</v>
      </c>
      <c r="DV98" s="58" t="e">
        <f t="shared" si="199"/>
        <v>#DIV/0!</v>
      </c>
      <c r="DW98" s="58" t="e">
        <f t="shared" si="200"/>
        <v>#DIV/0!</v>
      </c>
      <c r="DX98" s="58" t="e">
        <f t="shared" si="201"/>
        <v>#DIV/0!</v>
      </c>
      <c r="DY98" s="58">
        <f t="shared" si="202"/>
        <v>0</v>
      </c>
      <c r="DZ98" s="58" t="e">
        <f t="shared" si="120"/>
        <v>#DIV/0!</v>
      </c>
      <c r="EA98" s="58" t="e">
        <f t="shared" si="121"/>
        <v>#DIV/0!</v>
      </c>
      <c r="EB98" s="58" t="e">
        <f t="shared" si="203"/>
        <v>#DIV/0!</v>
      </c>
      <c r="EC98" s="58" t="e">
        <f t="shared" si="204"/>
        <v>#DIV/0!</v>
      </c>
      <c r="ED98" s="58" t="e">
        <f t="shared" si="205"/>
        <v>#DIV/0!</v>
      </c>
      <c r="EE98" s="58" t="e">
        <f t="shared" si="206"/>
        <v>#DIV/0!</v>
      </c>
      <c r="EF98" s="58" t="e">
        <f t="shared" si="207"/>
        <v>#DIV/0!</v>
      </c>
      <c r="EG98" s="58" t="e">
        <f t="shared" si="208"/>
        <v>#DIV/0!</v>
      </c>
      <c r="EH98" s="58" t="e">
        <f t="shared" si="209"/>
        <v>#DIV/0!</v>
      </c>
      <c r="EI98" s="58" t="e">
        <f t="shared" si="210"/>
        <v>#DIV/0!</v>
      </c>
      <c r="EJ98" s="58" t="e">
        <f t="shared" si="211"/>
        <v>#DIV/0!</v>
      </c>
      <c r="EK98" s="58" t="e">
        <f t="shared" si="212"/>
        <v>#DIV/0!</v>
      </c>
      <c r="EL98" s="58" t="e">
        <f t="shared" si="213"/>
        <v>#DIV/0!</v>
      </c>
      <c r="EM98" s="58" t="e">
        <f t="shared" si="214"/>
        <v>#DIV/0!</v>
      </c>
      <c r="EN98" s="58" t="e">
        <f t="shared" si="215"/>
        <v>#DIV/0!</v>
      </c>
      <c r="EO98" s="58" t="e">
        <f t="shared" si="216"/>
        <v>#DIV/0!</v>
      </c>
      <c r="EP98" s="58" t="e">
        <f t="shared" si="217"/>
        <v>#DIV/0!</v>
      </c>
      <c r="EQ98" s="58" t="e">
        <f t="shared" si="218"/>
        <v>#DIV/0!</v>
      </c>
      <c r="ER98" s="58" t="e">
        <f t="shared" si="219"/>
        <v>#DIV/0!</v>
      </c>
      <c r="ES98" s="58" t="e">
        <f t="shared" si="220"/>
        <v>#DIV/0!</v>
      </c>
      <c r="ET98" s="58" t="e">
        <f t="shared" si="221"/>
        <v>#DIV/0!</v>
      </c>
      <c r="EU98" s="58" t="e">
        <f t="shared" si="222"/>
        <v>#DIV/0!</v>
      </c>
      <c r="EV98" s="58" t="e">
        <f t="shared" si="223"/>
        <v>#DIV/0!</v>
      </c>
      <c r="EW98" s="58" t="e">
        <f t="shared" si="224"/>
        <v>#DIV/0!</v>
      </c>
      <c r="EX98" s="58" t="e">
        <f t="shared" si="225"/>
        <v>#DIV/0!</v>
      </c>
      <c r="EY98" s="58" t="e">
        <f t="shared" si="226"/>
        <v>#DIV/0!</v>
      </c>
      <c r="EZ98" s="58" t="e">
        <f t="shared" si="227"/>
        <v>#DIV/0!</v>
      </c>
      <c r="FA98" s="58" t="e">
        <f t="shared" si="228"/>
        <v>#DIV/0!</v>
      </c>
      <c r="FB98" s="58" t="e">
        <f t="shared" si="229"/>
        <v>#DIV/0!</v>
      </c>
      <c r="FC98" s="149" t="e">
        <f t="shared" si="230"/>
        <v>#DIV/0!</v>
      </c>
    </row>
    <row r="99" spans="1:159" x14ac:dyDescent="0.25">
      <c r="A99" s="90">
        <v>99</v>
      </c>
      <c r="B99" s="150"/>
      <c r="C99" s="151"/>
      <c r="D99" s="151"/>
      <c r="E99" s="151"/>
      <c r="F99" s="151"/>
      <c r="G99" s="151"/>
      <c r="H99" s="151"/>
      <c r="I99" s="151"/>
      <c r="J99" s="151"/>
      <c r="K99" s="152"/>
      <c r="L99" s="127" t="e">
        <f t="shared" si="122"/>
        <v>#DIV/0!</v>
      </c>
      <c r="M99" s="127" t="e">
        <f t="shared" si="123"/>
        <v>#DIV/0!</v>
      </c>
      <c r="N99" s="127">
        <f t="shared" si="124"/>
        <v>0</v>
      </c>
      <c r="O99" s="127" t="e">
        <f t="shared" si="125"/>
        <v>#DIV/0!</v>
      </c>
      <c r="P99" s="66" t="e">
        <f t="shared" si="126"/>
        <v>#DIV/0!</v>
      </c>
      <c r="Q99" s="40"/>
      <c r="R99" s="105" t="e">
        <f t="shared" si="127"/>
        <v>#DIV/0!</v>
      </c>
      <c r="S99" s="142">
        <f t="shared" si="128"/>
        <v>0</v>
      </c>
      <c r="T99" s="142" t="e">
        <f t="shared" si="129"/>
        <v>#DIV/0!</v>
      </c>
      <c r="U99" s="143">
        <v>1.31E-6</v>
      </c>
      <c r="V99" s="143" t="e">
        <f t="shared" si="130"/>
        <v>#DIV/0!</v>
      </c>
      <c r="W99" s="144">
        <v>0.4</v>
      </c>
      <c r="X99" s="143" t="e">
        <f t="shared" si="131"/>
        <v>#DIV/0!</v>
      </c>
      <c r="Y99" s="145">
        <v>2.5000000000000001E-2</v>
      </c>
      <c r="Z99" s="145" t="e">
        <f t="shared" si="132"/>
        <v>#DIV/0!</v>
      </c>
      <c r="AA99" s="145" t="e">
        <f t="shared" si="133"/>
        <v>#DIV/0!</v>
      </c>
      <c r="AB99" s="145" t="e">
        <f t="shared" si="134"/>
        <v>#DIV/0!</v>
      </c>
      <c r="AC99" s="145" t="e">
        <f t="shared" si="135"/>
        <v>#DIV/0!</v>
      </c>
      <c r="AD99" s="145" t="e">
        <f t="shared" si="136"/>
        <v>#DIV/0!</v>
      </c>
      <c r="AE99" s="146" t="e">
        <f t="shared" si="137"/>
        <v>#DIV/0!</v>
      </c>
      <c r="AF99" s="144" t="e">
        <f t="shared" si="138"/>
        <v>#DIV/0!</v>
      </c>
      <c r="AG99" s="144" t="e">
        <f t="shared" si="139"/>
        <v>#DIV/0!</v>
      </c>
      <c r="AI99" s="101">
        <v>0</v>
      </c>
      <c r="AJ99" s="101">
        <v>1</v>
      </c>
      <c r="AK99" s="101">
        <v>2</v>
      </c>
      <c r="AL99" s="101">
        <v>3</v>
      </c>
      <c r="AM99" s="101">
        <v>4</v>
      </c>
      <c r="AN99" s="101">
        <v>5</v>
      </c>
      <c r="AO99" s="101">
        <v>6</v>
      </c>
      <c r="AP99" s="101">
        <v>7</v>
      </c>
      <c r="AQ99" s="101">
        <v>8</v>
      </c>
      <c r="AR99" s="101">
        <v>9</v>
      </c>
      <c r="AS99" s="101">
        <v>10</v>
      </c>
      <c r="AT99" s="101">
        <v>11</v>
      </c>
      <c r="AU99" s="101">
        <v>12</v>
      </c>
      <c r="AV99" s="101">
        <v>13</v>
      </c>
      <c r="AW99" s="101">
        <v>14</v>
      </c>
      <c r="AX99" s="101">
        <v>15</v>
      </c>
      <c r="AY99" s="101">
        <v>16</v>
      </c>
      <c r="AZ99" s="101">
        <v>17</v>
      </c>
      <c r="BA99" s="101">
        <v>18</v>
      </c>
      <c r="BB99" s="101">
        <v>19</v>
      </c>
      <c r="BC99" s="101">
        <v>20</v>
      </c>
      <c r="BD99" s="101">
        <v>21</v>
      </c>
      <c r="BE99" s="101">
        <v>22</v>
      </c>
      <c r="BF99" s="101">
        <v>23</v>
      </c>
      <c r="BG99" s="101">
        <v>24</v>
      </c>
      <c r="BH99" s="101">
        <v>25</v>
      </c>
      <c r="BI99" s="101">
        <v>26</v>
      </c>
      <c r="BJ99" s="101">
        <v>27</v>
      </c>
      <c r="BK99" s="101">
        <v>28</v>
      </c>
      <c r="BL99" s="101">
        <v>29</v>
      </c>
      <c r="BM99" s="101">
        <v>30</v>
      </c>
      <c r="BN99" s="147">
        <v>0.03</v>
      </c>
      <c r="BO99" s="148">
        <f t="shared" si="140"/>
        <v>1</v>
      </c>
      <c r="BP99" s="148">
        <f t="shared" si="141"/>
        <v>0.970873786407767</v>
      </c>
      <c r="BQ99" s="148">
        <f t="shared" si="142"/>
        <v>0.94259590913375435</v>
      </c>
      <c r="BR99" s="148">
        <f t="shared" si="143"/>
        <v>0.91514165935315961</v>
      </c>
      <c r="BS99" s="148">
        <f t="shared" si="144"/>
        <v>0.888487047915689</v>
      </c>
      <c r="BT99" s="148">
        <f t="shared" si="145"/>
        <v>0.86260878438416411</v>
      </c>
      <c r="BU99" s="148">
        <f t="shared" si="146"/>
        <v>0.83748425668365445</v>
      </c>
      <c r="BV99" s="148">
        <f t="shared" si="147"/>
        <v>0.81309151134335378</v>
      </c>
      <c r="BW99" s="148">
        <f t="shared" si="148"/>
        <v>0.78940923431393573</v>
      </c>
      <c r="BX99" s="148">
        <f t="shared" si="149"/>
        <v>0.76641673234362695</v>
      </c>
      <c r="BY99" s="148">
        <f t="shared" si="150"/>
        <v>0.74409391489672516</v>
      </c>
      <c r="BZ99" s="148">
        <f t="shared" si="151"/>
        <v>0.72242127659876232</v>
      </c>
      <c r="CA99" s="148">
        <f t="shared" si="152"/>
        <v>0.70137988019297326</v>
      </c>
      <c r="CB99" s="148">
        <f t="shared" si="153"/>
        <v>0.68095133999317792</v>
      </c>
      <c r="CC99" s="148">
        <f t="shared" si="154"/>
        <v>0.66111780581861923</v>
      </c>
      <c r="CD99" s="148">
        <f t="shared" si="155"/>
        <v>0.64186194739671765</v>
      </c>
      <c r="CE99" s="148">
        <f t="shared" si="156"/>
        <v>0.62316693922011435</v>
      </c>
      <c r="CF99" s="148">
        <f t="shared" si="157"/>
        <v>0.60501644584477121</v>
      </c>
      <c r="CG99" s="148">
        <f t="shared" si="158"/>
        <v>0.5873946076162827</v>
      </c>
      <c r="CH99" s="148">
        <f t="shared" si="159"/>
        <v>0.57028602681192497</v>
      </c>
      <c r="CI99" s="148">
        <f t="shared" si="160"/>
        <v>0.55367575418633497</v>
      </c>
      <c r="CJ99" s="148">
        <f t="shared" si="161"/>
        <v>0.5375492759090631</v>
      </c>
      <c r="CK99" s="148">
        <f t="shared" si="162"/>
        <v>0.52189250088258554</v>
      </c>
      <c r="CL99" s="148">
        <f t="shared" si="163"/>
        <v>0.50669174842969467</v>
      </c>
      <c r="CM99" s="148">
        <f t="shared" si="164"/>
        <v>0.49193373633950943</v>
      </c>
      <c r="CN99" s="148">
        <f t="shared" si="165"/>
        <v>0.47760556926165965</v>
      </c>
      <c r="CO99" s="148">
        <f t="shared" si="166"/>
        <v>0.46369472743850448</v>
      </c>
      <c r="CP99" s="148">
        <f t="shared" si="167"/>
        <v>0.45018905576553836</v>
      </c>
      <c r="CQ99" s="148">
        <f t="shared" si="168"/>
        <v>0.4370767531704256</v>
      </c>
      <c r="CR99" s="148">
        <f t="shared" si="169"/>
        <v>0.42434636230138412</v>
      </c>
      <c r="CS99" s="148">
        <f t="shared" si="170"/>
        <v>0.41198675951590691</v>
      </c>
      <c r="CT99" s="58">
        <f t="shared" si="171"/>
        <v>0</v>
      </c>
      <c r="CU99" s="58" t="e">
        <f t="shared" si="172"/>
        <v>#DIV/0!</v>
      </c>
      <c r="CV99" s="58" t="e">
        <f t="shared" si="173"/>
        <v>#DIV/0!</v>
      </c>
      <c r="CW99" s="58" t="e">
        <f t="shared" si="174"/>
        <v>#DIV/0!</v>
      </c>
      <c r="CX99" s="58" t="e">
        <f t="shared" si="175"/>
        <v>#DIV/0!</v>
      </c>
      <c r="CY99" s="58" t="e">
        <f t="shared" si="176"/>
        <v>#DIV/0!</v>
      </c>
      <c r="CZ99" s="58" t="e">
        <f t="shared" si="177"/>
        <v>#DIV/0!</v>
      </c>
      <c r="DA99" s="58" t="e">
        <f t="shared" si="178"/>
        <v>#DIV/0!</v>
      </c>
      <c r="DB99" s="58" t="e">
        <f t="shared" si="179"/>
        <v>#DIV/0!</v>
      </c>
      <c r="DC99" s="58" t="e">
        <f t="shared" si="180"/>
        <v>#DIV/0!</v>
      </c>
      <c r="DD99" s="58" t="e">
        <f t="shared" si="181"/>
        <v>#DIV/0!</v>
      </c>
      <c r="DE99" s="58" t="e">
        <f t="shared" si="182"/>
        <v>#DIV/0!</v>
      </c>
      <c r="DF99" s="58" t="e">
        <f t="shared" si="183"/>
        <v>#DIV/0!</v>
      </c>
      <c r="DG99" s="58" t="e">
        <f t="shared" si="184"/>
        <v>#DIV/0!</v>
      </c>
      <c r="DH99" s="58" t="e">
        <f t="shared" si="185"/>
        <v>#DIV/0!</v>
      </c>
      <c r="DI99" s="58" t="e">
        <f t="shared" si="186"/>
        <v>#DIV/0!</v>
      </c>
      <c r="DJ99" s="58" t="e">
        <f t="shared" si="187"/>
        <v>#DIV/0!</v>
      </c>
      <c r="DK99" s="58" t="e">
        <f t="shared" si="188"/>
        <v>#DIV/0!</v>
      </c>
      <c r="DL99" s="58" t="e">
        <f t="shared" si="189"/>
        <v>#DIV/0!</v>
      </c>
      <c r="DM99" s="58" t="e">
        <f t="shared" si="190"/>
        <v>#DIV/0!</v>
      </c>
      <c r="DN99" s="58" t="e">
        <f t="shared" si="191"/>
        <v>#DIV/0!</v>
      </c>
      <c r="DO99" s="58" t="e">
        <f t="shared" si="192"/>
        <v>#DIV/0!</v>
      </c>
      <c r="DP99" s="58" t="e">
        <f t="shared" si="193"/>
        <v>#DIV/0!</v>
      </c>
      <c r="DQ99" s="58" t="e">
        <f t="shared" si="194"/>
        <v>#DIV/0!</v>
      </c>
      <c r="DR99" s="58" t="e">
        <f t="shared" si="195"/>
        <v>#DIV/0!</v>
      </c>
      <c r="DS99" s="58" t="e">
        <f t="shared" si="196"/>
        <v>#DIV/0!</v>
      </c>
      <c r="DT99" s="58" t="e">
        <f t="shared" si="197"/>
        <v>#DIV/0!</v>
      </c>
      <c r="DU99" s="58" t="e">
        <f t="shared" si="198"/>
        <v>#DIV/0!</v>
      </c>
      <c r="DV99" s="58" t="e">
        <f t="shared" si="199"/>
        <v>#DIV/0!</v>
      </c>
      <c r="DW99" s="58" t="e">
        <f t="shared" si="200"/>
        <v>#DIV/0!</v>
      </c>
      <c r="DX99" s="58" t="e">
        <f t="shared" si="201"/>
        <v>#DIV/0!</v>
      </c>
      <c r="DY99" s="58">
        <f t="shared" si="202"/>
        <v>0</v>
      </c>
      <c r="DZ99" s="58" t="e">
        <f t="shared" si="120"/>
        <v>#DIV/0!</v>
      </c>
      <c r="EA99" s="58" t="e">
        <f t="shared" si="121"/>
        <v>#DIV/0!</v>
      </c>
      <c r="EB99" s="58" t="e">
        <f t="shared" si="203"/>
        <v>#DIV/0!</v>
      </c>
      <c r="EC99" s="58" t="e">
        <f t="shared" si="204"/>
        <v>#DIV/0!</v>
      </c>
      <c r="ED99" s="58" t="e">
        <f t="shared" si="205"/>
        <v>#DIV/0!</v>
      </c>
      <c r="EE99" s="58" t="e">
        <f t="shared" si="206"/>
        <v>#DIV/0!</v>
      </c>
      <c r="EF99" s="58" t="e">
        <f t="shared" si="207"/>
        <v>#DIV/0!</v>
      </c>
      <c r="EG99" s="58" t="e">
        <f t="shared" si="208"/>
        <v>#DIV/0!</v>
      </c>
      <c r="EH99" s="58" t="e">
        <f t="shared" si="209"/>
        <v>#DIV/0!</v>
      </c>
      <c r="EI99" s="58" t="e">
        <f t="shared" si="210"/>
        <v>#DIV/0!</v>
      </c>
      <c r="EJ99" s="58" t="e">
        <f t="shared" si="211"/>
        <v>#DIV/0!</v>
      </c>
      <c r="EK99" s="58" t="e">
        <f t="shared" si="212"/>
        <v>#DIV/0!</v>
      </c>
      <c r="EL99" s="58" t="e">
        <f t="shared" si="213"/>
        <v>#DIV/0!</v>
      </c>
      <c r="EM99" s="58" t="e">
        <f t="shared" si="214"/>
        <v>#DIV/0!</v>
      </c>
      <c r="EN99" s="58" t="e">
        <f t="shared" si="215"/>
        <v>#DIV/0!</v>
      </c>
      <c r="EO99" s="58" t="e">
        <f t="shared" si="216"/>
        <v>#DIV/0!</v>
      </c>
      <c r="EP99" s="58" t="e">
        <f t="shared" si="217"/>
        <v>#DIV/0!</v>
      </c>
      <c r="EQ99" s="58" t="e">
        <f t="shared" si="218"/>
        <v>#DIV/0!</v>
      </c>
      <c r="ER99" s="58" t="e">
        <f t="shared" si="219"/>
        <v>#DIV/0!</v>
      </c>
      <c r="ES99" s="58" t="e">
        <f t="shared" si="220"/>
        <v>#DIV/0!</v>
      </c>
      <c r="ET99" s="58" t="e">
        <f t="shared" si="221"/>
        <v>#DIV/0!</v>
      </c>
      <c r="EU99" s="58" t="e">
        <f t="shared" si="222"/>
        <v>#DIV/0!</v>
      </c>
      <c r="EV99" s="58" t="e">
        <f t="shared" si="223"/>
        <v>#DIV/0!</v>
      </c>
      <c r="EW99" s="58" t="e">
        <f t="shared" si="224"/>
        <v>#DIV/0!</v>
      </c>
      <c r="EX99" s="58" t="e">
        <f t="shared" si="225"/>
        <v>#DIV/0!</v>
      </c>
      <c r="EY99" s="58" t="e">
        <f t="shared" si="226"/>
        <v>#DIV/0!</v>
      </c>
      <c r="EZ99" s="58" t="e">
        <f t="shared" si="227"/>
        <v>#DIV/0!</v>
      </c>
      <c r="FA99" s="58" t="e">
        <f t="shared" si="228"/>
        <v>#DIV/0!</v>
      </c>
      <c r="FB99" s="58" t="e">
        <f t="shared" si="229"/>
        <v>#DIV/0!</v>
      </c>
      <c r="FC99" s="149" t="e">
        <f t="shared" si="230"/>
        <v>#DIV/0!</v>
      </c>
    </row>
    <row r="100" spans="1:159" x14ac:dyDescent="0.25">
      <c r="A100" s="90">
        <v>100</v>
      </c>
      <c r="B100" s="150"/>
      <c r="C100" s="151"/>
      <c r="D100" s="151"/>
      <c r="E100" s="151"/>
      <c r="F100" s="151"/>
      <c r="G100" s="151"/>
      <c r="H100" s="151"/>
      <c r="I100" s="151"/>
      <c r="J100" s="151"/>
      <c r="K100" s="152"/>
      <c r="L100" s="127" t="e">
        <f t="shared" si="122"/>
        <v>#DIV/0!</v>
      </c>
      <c r="M100" s="127" t="e">
        <f t="shared" si="123"/>
        <v>#DIV/0!</v>
      </c>
      <c r="N100" s="127">
        <f t="shared" si="124"/>
        <v>0</v>
      </c>
      <c r="O100" s="127" t="e">
        <f t="shared" si="125"/>
        <v>#DIV/0!</v>
      </c>
      <c r="P100" s="66" t="e">
        <f t="shared" si="126"/>
        <v>#DIV/0!</v>
      </c>
      <c r="Q100" s="40"/>
      <c r="R100" s="105" t="e">
        <f t="shared" si="127"/>
        <v>#DIV/0!</v>
      </c>
      <c r="S100" s="142">
        <f t="shared" si="128"/>
        <v>0</v>
      </c>
      <c r="T100" s="142" t="e">
        <f t="shared" si="129"/>
        <v>#DIV/0!</v>
      </c>
      <c r="U100" s="143">
        <v>1.31E-6</v>
      </c>
      <c r="V100" s="143" t="e">
        <f t="shared" si="130"/>
        <v>#DIV/0!</v>
      </c>
      <c r="W100" s="144">
        <v>0.4</v>
      </c>
      <c r="X100" s="143" t="e">
        <f t="shared" si="131"/>
        <v>#DIV/0!</v>
      </c>
      <c r="Y100" s="145">
        <v>2.5000000000000001E-2</v>
      </c>
      <c r="Z100" s="145" t="e">
        <f t="shared" si="132"/>
        <v>#DIV/0!</v>
      </c>
      <c r="AA100" s="145" t="e">
        <f t="shared" si="133"/>
        <v>#DIV/0!</v>
      </c>
      <c r="AB100" s="145" t="e">
        <f t="shared" si="134"/>
        <v>#DIV/0!</v>
      </c>
      <c r="AC100" s="145" t="e">
        <f t="shared" si="135"/>
        <v>#DIV/0!</v>
      </c>
      <c r="AD100" s="145" t="e">
        <f t="shared" si="136"/>
        <v>#DIV/0!</v>
      </c>
      <c r="AE100" s="146" t="e">
        <f t="shared" si="137"/>
        <v>#DIV/0!</v>
      </c>
      <c r="AF100" s="144" t="e">
        <f t="shared" si="138"/>
        <v>#DIV/0!</v>
      </c>
      <c r="AG100" s="144" t="e">
        <f t="shared" si="139"/>
        <v>#DIV/0!</v>
      </c>
      <c r="AI100" s="101">
        <v>0</v>
      </c>
      <c r="AJ100" s="101">
        <v>1</v>
      </c>
      <c r="AK100" s="101">
        <v>2</v>
      </c>
      <c r="AL100" s="101">
        <v>3</v>
      </c>
      <c r="AM100" s="101">
        <v>4</v>
      </c>
      <c r="AN100" s="101">
        <v>5</v>
      </c>
      <c r="AO100" s="101">
        <v>6</v>
      </c>
      <c r="AP100" s="101">
        <v>7</v>
      </c>
      <c r="AQ100" s="101">
        <v>8</v>
      </c>
      <c r="AR100" s="101">
        <v>9</v>
      </c>
      <c r="AS100" s="101">
        <v>10</v>
      </c>
      <c r="AT100" s="101">
        <v>11</v>
      </c>
      <c r="AU100" s="101">
        <v>12</v>
      </c>
      <c r="AV100" s="101">
        <v>13</v>
      </c>
      <c r="AW100" s="101">
        <v>14</v>
      </c>
      <c r="AX100" s="101">
        <v>15</v>
      </c>
      <c r="AY100" s="101">
        <v>16</v>
      </c>
      <c r="AZ100" s="101">
        <v>17</v>
      </c>
      <c r="BA100" s="101">
        <v>18</v>
      </c>
      <c r="BB100" s="101">
        <v>19</v>
      </c>
      <c r="BC100" s="101">
        <v>20</v>
      </c>
      <c r="BD100" s="101">
        <v>21</v>
      </c>
      <c r="BE100" s="101">
        <v>22</v>
      </c>
      <c r="BF100" s="101">
        <v>23</v>
      </c>
      <c r="BG100" s="101">
        <v>24</v>
      </c>
      <c r="BH100" s="101">
        <v>25</v>
      </c>
      <c r="BI100" s="101">
        <v>26</v>
      </c>
      <c r="BJ100" s="101">
        <v>27</v>
      </c>
      <c r="BK100" s="101">
        <v>28</v>
      </c>
      <c r="BL100" s="101">
        <v>29</v>
      </c>
      <c r="BM100" s="101">
        <v>30</v>
      </c>
      <c r="BN100" s="147">
        <v>0.03</v>
      </c>
      <c r="BO100" s="148">
        <f t="shared" si="140"/>
        <v>1</v>
      </c>
      <c r="BP100" s="148">
        <f t="shared" si="141"/>
        <v>0.970873786407767</v>
      </c>
      <c r="BQ100" s="148">
        <f t="shared" si="142"/>
        <v>0.94259590913375435</v>
      </c>
      <c r="BR100" s="148">
        <f t="shared" si="143"/>
        <v>0.91514165935315961</v>
      </c>
      <c r="BS100" s="148">
        <f t="shared" si="144"/>
        <v>0.888487047915689</v>
      </c>
      <c r="BT100" s="148">
        <f t="shared" si="145"/>
        <v>0.86260878438416411</v>
      </c>
      <c r="BU100" s="148">
        <f t="shared" si="146"/>
        <v>0.83748425668365445</v>
      </c>
      <c r="BV100" s="148">
        <f t="shared" si="147"/>
        <v>0.81309151134335378</v>
      </c>
      <c r="BW100" s="148">
        <f t="shared" si="148"/>
        <v>0.78940923431393573</v>
      </c>
      <c r="BX100" s="148">
        <f t="shared" si="149"/>
        <v>0.76641673234362695</v>
      </c>
      <c r="BY100" s="148">
        <f t="shared" si="150"/>
        <v>0.74409391489672516</v>
      </c>
      <c r="BZ100" s="148">
        <f t="shared" si="151"/>
        <v>0.72242127659876232</v>
      </c>
      <c r="CA100" s="148">
        <f t="shared" si="152"/>
        <v>0.70137988019297326</v>
      </c>
      <c r="CB100" s="148">
        <f t="shared" si="153"/>
        <v>0.68095133999317792</v>
      </c>
      <c r="CC100" s="148">
        <f t="shared" si="154"/>
        <v>0.66111780581861923</v>
      </c>
      <c r="CD100" s="148">
        <f t="shared" si="155"/>
        <v>0.64186194739671765</v>
      </c>
      <c r="CE100" s="148">
        <f t="shared" si="156"/>
        <v>0.62316693922011435</v>
      </c>
      <c r="CF100" s="148">
        <f t="shared" si="157"/>
        <v>0.60501644584477121</v>
      </c>
      <c r="CG100" s="148">
        <f t="shared" si="158"/>
        <v>0.5873946076162827</v>
      </c>
      <c r="CH100" s="148">
        <f t="shared" si="159"/>
        <v>0.57028602681192497</v>
      </c>
      <c r="CI100" s="148">
        <f t="shared" si="160"/>
        <v>0.55367575418633497</v>
      </c>
      <c r="CJ100" s="148">
        <f t="shared" si="161"/>
        <v>0.5375492759090631</v>
      </c>
      <c r="CK100" s="148">
        <f t="shared" si="162"/>
        <v>0.52189250088258554</v>
      </c>
      <c r="CL100" s="148">
        <f t="shared" si="163"/>
        <v>0.50669174842969467</v>
      </c>
      <c r="CM100" s="148">
        <f t="shared" si="164"/>
        <v>0.49193373633950943</v>
      </c>
      <c r="CN100" s="148">
        <f t="shared" si="165"/>
        <v>0.47760556926165965</v>
      </c>
      <c r="CO100" s="148">
        <f t="shared" si="166"/>
        <v>0.46369472743850448</v>
      </c>
      <c r="CP100" s="148">
        <f t="shared" si="167"/>
        <v>0.45018905576553836</v>
      </c>
      <c r="CQ100" s="148">
        <f t="shared" si="168"/>
        <v>0.4370767531704256</v>
      </c>
      <c r="CR100" s="148">
        <f t="shared" si="169"/>
        <v>0.42434636230138412</v>
      </c>
      <c r="CS100" s="148">
        <f t="shared" si="170"/>
        <v>0.41198675951590691</v>
      </c>
      <c r="CT100" s="58">
        <f t="shared" si="171"/>
        <v>0</v>
      </c>
      <c r="CU100" s="58" t="e">
        <f t="shared" si="172"/>
        <v>#DIV/0!</v>
      </c>
      <c r="CV100" s="58" t="e">
        <f t="shared" si="173"/>
        <v>#DIV/0!</v>
      </c>
      <c r="CW100" s="58" t="e">
        <f t="shared" si="174"/>
        <v>#DIV/0!</v>
      </c>
      <c r="CX100" s="58" t="e">
        <f t="shared" si="175"/>
        <v>#DIV/0!</v>
      </c>
      <c r="CY100" s="58" t="e">
        <f t="shared" si="176"/>
        <v>#DIV/0!</v>
      </c>
      <c r="CZ100" s="58" t="e">
        <f t="shared" si="177"/>
        <v>#DIV/0!</v>
      </c>
      <c r="DA100" s="58" t="e">
        <f t="shared" si="178"/>
        <v>#DIV/0!</v>
      </c>
      <c r="DB100" s="58" t="e">
        <f t="shared" si="179"/>
        <v>#DIV/0!</v>
      </c>
      <c r="DC100" s="58" t="e">
        <f t="shared" si="180"/>
        <v>#DIV/0!</v>
      </c>
      <c r="DD100" s="58" t="e">
        <f t="shared" si="181"/>
        <v>#DIV/0!</v>
      </c>
      <c r="DE100" s="58" t="e">
        <f t="shared" si="182"/>
        <v>#DIV/0!</v>
      </c>
      <c r="DF100" s="58" t="e">
        <f t="shared" si="183"/>
        <v>#DIV/0!</v>
      </c>
      <c r="DG100" s="58" t="e">
        <f t="shared" si="184"/>
        <v>#DIV/0!</v>
      </c>
      <c r="DH100" s="58" t="e">
        <f t="shared" si="185"/>
        <v>#DIV/0!</v>
      </c>
      <c r="DI100" s="58" t="e">
        <f t="shared" si="186"/>
        <v>#DIV/0!</v>
      </c>
      <c r="DJ100" s="58" t="e">
        <f t="shared" si="187"/>
        <v>#DIV/0!</v>
      </c>
      <c r="DK100" s="58" t="e">
        <f t="shared" si="188"/>
        <v>#DIV/0!</v>
      </c>
      <c r="DL100" s="58" t="e">
        <f t="shared" si="189"/>
        <v>#DIV/0!</v>
      </c>
      <c r="DM100" s="58" t="e">
        <f t="shared" si="190"/>
        <v>#DIV/0!</v>
      </c>
      <c r="DN100" s="58" t="e">
        <f t="shared" si="191"/>
        <v>#DIV/0!</v>
      </c>
      <c r="DO100" s="58" t="e">
        <f t="shared" si="192"/>
        <v>#DIV/0!</v>
      </c>
      <c r="DP100" s="58" t="e">
        <f t="shared" si="193"/>
        <v>#DIV/0!</v>
      </c>
      <c r="DQ100" s="58" t="e">
        <f t="shared" si="194"/>
        <v>#DIV/0!</v>
      </c>
      <c r="DR100" s="58" t="e">
        <f t="shared" si="195"/>
        <v>#DIV/0!</v>
      </c>
      <c r="DS100" s="58" t="e">
        <f t="shared" si="196"/>
        <v>#DIV/0!</v>
      </c>
      <c r="DT100" s="58" t="e">
        <f t="shared" si="197"/>
        <v>#DIV/0!</v>
      </c>
      <c r="DU100" s="58" t="e">
        <f t="shared" si="198"/>
        <v>#DIV/0!</v>
      </c>
      <c r="DV100" s="58" t="e">
        <f t="shared" si="199"/>
        <v>#DIV/0!</v>
      </c>
      <c r="DW100" s="58" t="e">
        <f t="shared" si="200"/>
        <v>#DIV/0!</v>
      </c>
      <c r="DX100" s="58" t="e">
        <f t="shared" si="201"/>
        <v>#DIV/0!</v>
      </c>
      <c r="DY100" s="58">
        <f t="shared" si="202"/>
        <v>0</v>
      </c>
      <c r="DZ100" s="58" t="e">
        <f t="shared" si="120"/>
        <v>#DIV/0!</v>
      </c>
      <c r="EA100" s="58" t="e">
        <f t="shared" si="121"/>
        <v>#DIV/0!</v>
      </c>
      <c r="EB100" s="58" t="e">
        <f t="shared" si="203"/>
        <v>#DIV/0!</v>
      </c>
      <c r="EC100" s="58" t="e">
        <f t="shared" si="204"/>
        <v>#DIV/0!</v>
      </c>
      <c r="ED100" s="58" t="e">
        <f t="shared" si="205"/>
        <v>#DIV/0!</v>
      </c>
      <c r="EE100" s="58" t="e">
        <f t="shared" si="206"/>
        <v>#DIV/0!</v>
      </c>
      <c r="EF100" s="58" t="e">
        <f t="shared" si="207"/>
        <v>#DIV/0!</v>
      </c>
      <c r="EG100" s="58" t="e">
        <f t="shared" si="208"/>
        <v>#DIV/0!</v>
      </c>
      <c r="EH100" s="58" t="e">
        <f t="shared" si="209"/>
        <v>#DIV/0!</v>
      </c>
      <c r="EI100" s="58" t="e">
        <f t="shared" si="210"/>
        <v>#DIV/0!</v>
      </c>
      <c r="EJ100" s="58" t="e">
        <f t="shared" si="211"/>
        <v>#DIV/0!</v>
      </c>
      <c r="EK100" s="58" t="e">
        <f t="shared" si="212"/>
        <v>#DIV/0!</v>
      </c>
      <c r="EL100" s="58" t="e">
        <f t="shared" si="213"/>
        <v>#DIV/0!</v>
      </c>
      <c r="EM100" s="58" t="e">
        <f t="shared" si="214"/>
        <v>#DIV/0!</v>
      </c>
      <c r="EN100" s="58" t="e">
        <f t="shared" si="215"/>
        <v>#DIV/0!</v>
      </c>
      <c r="EO100" s="58" t="e">
        <f t="shared" si="216"/>
        <v>#DIV/0!</v>
      </c>
      <c r="EP100" s="58" t="e">
        <f t="shared" si="217"/>
        <v>#DIV/0!</v>
      </c>
      <c r="EQ100" s="58" t="e">
        <f t="shared" si="218"/>
        <v>#DIV/0!</v>
      </c>
      <c r="ER100" s="58" t="e">
        <f t="shared" si="219"/>
        <v>#DIV/0!</v>
      </c>
      <c r="ES100" s="58" t="e">
        <f t="shared" si="220"/>
        <v>#DIV/0!</v>
      </c>
      <c r="ET100" s="58" t="e">
        <f t="shared" si="221"/>
        <v>#DIV/0!</v>
      </c>
      <c r="EU100" s="58" t="e">
        <f t="shared" si="222"/>
        <v>#DIV/0!</v>
      </c>
      <c r="EV100" s="58" t="e">
        <f t="shared" si="223"/>
        <v>#DIV/0!</v>
      </c>
      <c r="EW100" s="58" t="e">
        <f t="shared" si="224"/>
        <v>#DIV/0!</v>
      </c>
      <c r="EX100" s="58" t="e">
        <f t="shared" si="225"/>
        <v>#DIV/0!</v>
      </c>
      <c r="EY100" s="58" t="e">
        <f t="shared" si="226"/>
        <v>#DIV/0!</v>
      </c>
      <c r="EZ100" s="58" t="e">
        <f t="shared" si="227"/>
        <v>#DIV/0!</v>
      </c>
      <c r="FA100" s="58" t="e">
        <f t="shared" si="228"/>
        <v>#DIV/0!</v>
      </c>
      <c r="FB100" s="58" t="e">
        <f t="shared" si="229"/>
        <v>#DIV/0!</v>
      </c>
      <c r="FC100" s="149" t="e">
        <f t="shared" si="230"/>
        <v>#DIV/0!</v>
      </c>
    </row>
  </sheetData>
  <sheetProtection password="CCE4" sheet="1"/>
  <mergeCells count="3">
    <mergeCell ref="B1:P1"/>
    <mergeCell ref="AI5:BM5"/>
    <mergeCell ref="BO5:CS5"/>
  </mergeCells>
  <conditionalFormatting sqref="L6:P100">
    <cfRule type="cellIs" dxfId="13" priority="3" stopIfTrue="1" operator="greaterThan">
      <formula>0</formula>
    </cfRule>
  </conditionalFormatting>
  <conditionalFormatting sqref="P6:P100">
    <cfRule type="cellIs" dxfId="12" priority="2" stopIfTrue="1" operator="notEqual">
      <formula>0</formula>
    </cfRule>
  </conditionalFormatting>
  <conditionalFormatting sqref="L6:O100">
    <cfRule type="cellIs" dxfId="11" priority="1" stopIfTrue="1" operator="notEqual">
      <formula>0</formula>
    </cfRule>
  </conditionalFormatting>
  <pageMargins left="0.7" right="0.7" top="0.78740157499999996" bottom="0.78740157499999996" header="0.3" footer="0.3"/>
  <pageSetup paperSize="9" orientation="portrait" horizontalDpi="1200" verticalDpi="1200" r:id="rId1"/>
  <ignoredErrors>
    <ignoredError sqref="L6:P100" evalError="1"/>
  </ignoredErrors>
  <drawing r:id="rId2"/>
  <legacy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election activeCell="C2" sqref="C2:C3"/>
    </sheetView>
  </sheetViews>
  <sheetFormatPr baseColWidth="10" defaultRowHeight="15" x14ac:dyDescent="0.25"/>
  <cols>
    <col min="1" max="1" width="13" bestFit="1" customWidth="1"/>
    <col min="2" max="2" width="17.85546875" bestFit="1" customWidth="1"/>
  </cols>
  <sheetData>
    <row r="1" spans="1:3" s="33" customFormat="1" x14ac:dyDescent="0.25">
      <c r="A1" s="33" t="s">
        <v>94</v>
      </c>
      <c r="B1" s="33" t="s">
        <v>95</v>
      </c>
      <c r="C1" s="33" t="s">
        <v>175</v>
      </c>
    </row>
    <row r="2" spans="1:3" x14ac:dyDescent="0.25">
      <c r="A2" t="s">
        <v>91</v>
      </c>
      <c r="B2" t="s">
        <v>51</v>
      </c>
      <c r="C2" t="s">
        <v>176</v>
      </c>
    </row>
    <row r="3" spans="1:3" x14ac:dyDescent="0.25">
      <c r="A3" t="s">
        <v>92</v>
      </c>
      <c r="B3" t="s">
        <v>53</v>
      </c>
      <c r="C3" t="s">
        <v>177</v>
      </c>
    </row>
  </sheetData>
  <pageMargins left="0.7" right="0.7" top="0.78740157499999996" bottom="0.78740157499999996"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workbookViewId="0">
      <selection activeCell="F7" sqref="F7"/>
    </sheetView>
  </sheetViews>
  <sheetFormatPr baseColWidth="10" defaultRowHeight="15" x14ac:dyDescent="0.25"/>
  <cols>
    <col min="1" max="1" width="33.7109375" bestFit="1" customWidth="1"/>
  </cols>
  <sheetData>
    <row r="1" spans="1:4" x14ac:dyDescent="0.25">
      <c r="A1" s="36"/>
      <c r="B1" s="37">
        <v>5</v>
      </c>
      <c r="C1" s="37"/>
      <c r="D1" s="37">
        <v>50</v>
      </c>
    </row>
    <row r="2" spans="1:4" x14ac:dyDescent="0.25">
      <c r="A2" s="37" t="s">
        <v>51</v>
      </c>
      <c r="B2" s="36">
        <v>0.44</v>
      </c>
      <c r="C2" s="36">
        <v>0.56000000000000005</v>
      </c>
      <c r="D2" s="36">
        <v>0.64</v>
      </c>
    </row>
    <row r="3" spans="1:4" x14ac:dyDescent="0.25">
      <c r="A3" s="37" t="s">
        <v>53</v>
      </c>
      <c r="B3" s="36">
        <v>0.4</v>
      </c>
      <c r="C3" s="36">
        <v>0.53</v>
      </c>
      <c r="D3" s="36">
        <v>0.56999999999999995</v>
      </c>
    </row>
  </sheetData>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31"/>
  <sheetViews>
    <sheetView showGridLines="0" showRowColHeaders="0" workbookViewId="0">
      <pane ySplit="1" topLeftCell="A2" activePane="bottomLeft" state="frozen"/>
      <selection pane="bottomLeft" activeCell="A2" sqref="A2"/>
    </sheetView>
  </sheetViews>
  <sheetFormatPr baseColWidth="10" defaultRowHeight="15" x14ac:dyDescent="0.25"/>
  <cols>
    <col min="1" max="1" width="4.7109375" style="91" customWidth="1"/>
    <col min="2" max="2" width="32.140625" style="50" customWidth="1"/>
    <col min="3" max="3" width="17" style="50" customWidth="1"/>
    <col min="4" max="4" width="14.28515625" style="50" customWidth="1"/>
    <col min="5" max="5" width="12.5703125" style="50" customWidth="1"/>
    <col min="6" max="7" width="24.140625" style="50" customWidth="1"/>
    <col min="8" max="8" width="10.85546875" style="50" customWidth="1"/>
    <col min="9" max="9" width="20.7109375" style="50" customWidth="1"/>
    <col min="10" max="13" width="11.42578125" style="50" hidden="1" customWidth="1"/>
    <col min="14" max="16384" width="11.42578125" style="50"/>
  </cols>
  <sheetData>
    <row r="1" spans="1:13" s="40" customFormat="1" ht="30" customHeight="1" x14ac:dyDescent="0.2">
      <c r="A1" s="92"/>
      <c r="B1" s="197" t="s">
        <v>178</v>
      </c>
      <c r="C1" s="197"/>
      <c r="D1" s="197"/>
      <c r="E1" s="197"/>
      <c r="F1" s="197"/>
      <c r="G1" s="197"/>
      <c r="H1" s="197"/>
    </row>
    <row r="2" spans="1:13" s="40" customFormat="1" ht="6" customHeight="1" x14ac:dyDescent="0.2">
      <c r="A2" s="89"/>
      <c r="H2" s="42"/>
    </row>
    <row r="3" spans="1:13" s="40" customFormat="1" ht="14.25" customHeight="1" x14ac:dyDescent="0.2">
      <c r="A3" s="89"/>
      <c r="B3" s="153" t="s">
        <v>193</v>
      </c>
      <c r="C3" s="119"/>
      <c r="D3" s="119"/>
      <c r="E3" s="119"/>
      <c r="F3" s="119"/>
      <c r="G3" s="119"/>
      <c r="H3" s="130"/>
    </row>
    <row r="4" spans="1:13" s="43" customFormat="1" ht="24.75" customHeight="1" x14ac:dyDescent="0.25">
      <c r="B4" s="48" t="s">
        <v>179</v>
      </c>
      <c r="C4" s="154" t="s">
        <v>181</v>
      </c>
      <c r="D4" s="155">
        <f>'1.1.1'!C16</f>
        <v>1000000</v>
      </c>
      <c r="E4" s="154"/>
      <c r="F4" s="154"/>
      <c r="G4" s="154"/>
      <c r="H4" s="154"/>
      <c r="I4" s="132"/>
    </row>
    <row r="5" spans="1:13" s="40" customFormat="1" ht="25.5" customHeight="1" x14ac:dyDescent="0.2">
      <c r="A5" s="90"/>
      <c r="B5" s="156" t="s">
        <v>180</v>
      </c>
      <c r="C5" s="154" t="s">
        <v>181</v>
      </c>
      <c r="D5" s="155">
        <f>'1.1.2'!G5</f>
        <v>800000</v>
      </c>
      <c r="E5" s="154"/>
      <c r="F5" s="154"/>
      <c r="G5" s="154"/>
      <c r="H5" s="154"/>
      <c r="I5" s="132"/>
    </row>
    <row r="6" spans="1:13" s="41" customFormat="1" ht="14.25" x14ac:dyDescent="0.2">
      <c r="A6" s="89"/>
      <c r="B6" s="157"/>
      <c r="C6" s="158"/>
      <c r="D6" s="158"/>
      <c r="E6" s="158"/>
      <c r="F6" s="158"/>
      <c r="G6" s="158"/>
      <c r="H6" s="159"/>
    </row>
    <row r="7" spans="1:13" s="40" customFormat="1" ht="14.25" customHeight="1" x14ac:dyDescent="0.2">
      <c r="A7" s="90"/>
      <c r="B7" s="51" t="s">
        <v>78</v>
      </c>
      <c r="C7" s="160" t="s">
        <v>79</v>
      </c>
      <c r="D7" s="160" t="s">
        <v>80</v>
      </c>
      <c r="E7" s="160" t="s">
        <v>81</v>
      </c>
      <c r="F7" s="160" t="s">
        <v>82</v>
      </c>
      <c r="G7" s="160" t="s">
        <v>83</v>
      </c>
      <c r="H7" s="160" t="s">
        <v>85</v>
      </c>
      <c r="J7" s="101"/>
      <c r="K7" s="101"/>
      <c r="L7" s="101"/>
    </row>
    <row r="8" spans="1:13" s="40" customFormat="1" ht="79.5" customHeight="1" x14ac:dyDescent="0.2">
      <c r="A8" s="90" t="s">
        <v>30</v>
      </c>
      <c r="B8" s="55" t="s">
        <v>188</v>
      </c>
      <c r="C8" s="56" t="s">
        <v>185</v>
      </c>
      <c r="D8" s="56" t="str">
        <f>'2.2.2'!F4</f>
        <v>IST
Gesamt-wirkungsgrad
in %</v>
      </c>
      <c r="E8" s="56" t="str">
        <f>'2.2.3'!H4</f>
        <v>RICHTWERT Gesamt-wirkungsgrad
in %</v>
      </c>
      <c r="F8" s="102"/>
      <c r="G8" s="102"/>
      <c r="H8" s="161"/>
      <c r="J8" s="56" t="s">
        <v>190</v>
      </c>
      <c r="K8" s="56" t="s">
        <v>191</v>
      </c>
      <c r="L8" s="56"/>
    </row>
    <row r="9" spans="1:13" s="40" customFormat="1" ht="14.25" customHeight="1" x14ac:dyDescent="0.2">
      <c r="A9" s="90"/>
      <c r="B9" s="55" t="s">
        <v>187</v>
      </c>
      <c r="C9" s="155">
        <f>'2.2.2'!E5/'1.3.2.1'!I5*365</f>
        <v>22500</v>
      </c>
      <c r="D9" s="162">
        <f>'2.2.2'!F5</f>
        <v>0.73298433222222215</v>
      </c>
      <c r="E9" s="162">
        <f>'2.2.2'!G5</f>
        <v>0.56000000000000005</v>
      </c>
      <c r="F9" s="207"/>
      <c r="G9" s="163"/>
      <c r="H9" s="209"/>
      <c r="J9" s="154">
        <f>IF('1.3.2.1'!I5=0,0,D9*C9)</f>
        <v>16492.147474999998</v>
      </c>
      <c r="K9" s="154">
        <f>IF('1.3.2.1'!J5=0,0,E9*C9)</f>
        <v>12600.000000000002</v>
      </c>
      <c r="L9" s="154"/>
    </row>
    <row r="10" spans="1:13" s="40" customFormat="1" ht="14.25" x14ac:dyDescent="0.2">
      <c r="A10" s="90"/>
      <c r="B10" s="55" t="s">
        <v>68</v>
      </c>
      <c r="C10" s="155">
        <f>'2.2.3'!F5</f>
        <v>750125</v>
      </c>
      <c r="D10" s="162">
        <f>'2.2.3'!G5</f>
        <v>0.62254457590401602</v>
      </c>
      <c r="E10" s="162">
        <f>'2.2.3'!H5</f>
        <v>0.56863856023995996</v>
      </c>
      <c r="F10" s="208"/>
      <c r="G10" s="164"/>
      <c r="H10" s="210"/>
      <c r="J10" s="154">
        <f>IF(C10=0,0,D10*C10)</f>
        <v>466986.25</v>
      </c>
      <c r="K10" s="154">
        <f>IF(C10=0,0,E10*C10)</f>
        <v>426549.99999999994</v>
      </c>
      <c r="L10" s="154"/>
    </row>
    <row r="11" spans="1:13" s="40" customFormat="1" ht="14.25" x14ac:dyDescent="0.2">
      <c r="A11" s="90"/>
      <c r="B11" s="165"/>
      <c r="C11" s="166"/>
      <c r="D11" s="166"/>
      <c r="E11" s="166"/>
      <c r="F11" s="166"/>
      <c r="G11" s="166"/>
      <c r="H11" s="167"/>
      <c r="J11" s="168">
        <f>SUM(J9:J10)</f>
        <v>483478.39747500001</v>
      </c>
      <c r="K11" s="168">
        <f>SUM(K9:K10)</f>
        <v>439149.99999999994</v>
      </c>
      <c r="L11" s="168"/>
      <c r="M11" s="40" t="s">
        <v>182</v>
      </c>
    </row>
    <row r="12" spans="1:13" s="40" customFormat="1" ht="51" x14ac:dyDescent="0.2">
      <c r="A12" s="169"/>
      <c r="B12" s="170" t="s">
        <v>189</v>
      </c>
      <c r="C12" s="171">
        <f>SUM(C9:C10)</f>
        <v>772625</v>
      </c>
      <c r="D12" s="172">
        <f>J11/C12</f>
        <v>0.62576074741951138</v>
      </c>
      <c r="E12" s="172">
        <f>K11/C12</f>
        <v>0.56838699239605239</v>
      </c>
      <c r="F12" s="173"/>
      <c r="G12" s="173" t="s">
        <v>192</v>
      </c>
      <c r="H12" s="172">
        <f>C12/D5</f>
        <v>0.96578125000000004</v>
      </c>
    </row>
    <row r="13" spans="1:13" s="40" customFormat="1" ht="14.25" x14ac:dyDescent="0.2">
      <c r="A13" s="90"/>
      <c r="B13" s="165"/>
      <c r="C13" s="166"/>
      <c r="D13" s="166"/>
      <c r="E13" s="166"/>
      <c r="F13" s="166"/>
      <c r="G13" s="166"/>
      <c r="H13" s="167"/>
    </row>
    <row r="14" spans="1:13" s="40" customFormat="1" ht="14.25" x14ac:dyDescent="0.2">
      <c r="A14" s="90"/>
      <c r="B14" s="165"/>
      <c r="C14" s="166"/>
      <c r="D14" s="166"/>
      <c r="E14" s="166"/>
      <c r="F14" s="166"/>
      <c r="G14" s="166"/>
      <c r="H14" s="167"/>
    </row>
    <row r="15" spans="1:13" s="40" customFormat="1" ht="14.25" x14ac:dyDescent="0.2">
      <c r="A15" s="90"/>
      <c r="B15" s="165"/>
      <c r="C15" s="166"/>
      <c r="D15" s="166"/>
      <c r="E15" s="166"/>
      <c r="F15" s="166"/>
      <c r="G15" s="166"/>
      <c r="H15" s="167"/>
    </row>
    <row r="16" spans="1:13" s="40" customFormat="1" ht="14.25" x14ac:dyDescent="0.2">
      <c r="A16" s="90"/>
      <c r="B16" s="165"/>
      <c r="C16" s="166"/>
      <c r="D16" s="166"/>
      <c r="E16" s="166"/>
      <c r="F16" s="166"/>
      <c r="G16" s="166"/>
      <c r="H16" s="167"/>
    </row>
    <row r="17" spans="1:8" s="40" customFormat="1" ht="14.25" x14ac:dyDescent="0.2">
      <c r="A17" s="90"/>
      <c r="B17" s="165"/>
      <c r="C17" s="166"/>
      <c r="D17" s="166"/>
      <c r="E17" s="166"/>
      <c r="F17" s="166"/>
      <c r="G17" s="166"/>
      <c r="H17" s="167"/>
    </row>
    <row r="18" spans="1:8" s="40" customFormat="1" ht="14.25" x14ac:dyDescent="0.2">
      <c r="A18" s="90"/>
      <c r="B18" s="165"/>
      <c r="C18" s="166"/>
      <c r="D18" s="166"/>
      <c r="E18" s="166"/>
      <c r="F18" s="166"/>
      <c r="G18" s="166"/>
      <c r="H18" s="167"/>
    </row>
    <row r="19" spans="1:8" s="40" customFormat="1" ht="14.25" x14ac:dyDescent="0.2">
      <c r="A19" s="90"/>
      <c r="B19" s="165"/>
      <c r="C19" s="166"/>
      <c r="D19" s="166"/>
      <c r="E19" s="166"/>
      <c r="F19" s="166"/>
      <c r="G19" s="166"/>
      <c r="H19" s="167"/>
    </row>
    <row r="20" spans="1:8" s="40" customFormat="1" ht="14.25" x14ac:dyDescent="0.2">
      <c r="A20" s="90"/>
      <c r="B20" s="165"/>
      <c r="C20" s="166"/>
      <c r="D20" s="166"/>
      <c r="E20" s="166"/>
      <c r="F20" s="166"/>
      <c r="G20" s="166"/>
      <c r="H20" s="167"/>
    </row>
    <row r="21" spans="1:8" s="40" customFormat="1" ht="14.25" x14ac:dyDescent="0.2">
      <c r="A21" s="90"/>
      <c r="B21" s="165"/>
      <c r="C21" s="166"/>
      <c r="D21" s="166"/>
      <c r="E21" s="166"/>
      <c r="F21" s="166"/>
      <c r="G21" s="166"/>
      <c r="H21" s="167"/>
    </row>
    <row r="22" spans="1:8" s="40" customFormat="1" ht="14.25" x14ac:dyDescent="0.2">
      <c r="A22" s="90"/>
      <c r="B22" s="165"/>
      <c r="C22" s="166"/>
      <c r="D22" s="166"/>
      <c r="E22" s="166"/>
      <c r="F22" s="166"/>
      <c r="G22" s="166"/>
      <c r="H22" s="167"/>
    </row>
    <row r="23" spans="1:8" s="40" customFormat="1" ht="14.25" x14ac:dyDescent="0.2">
      <c r="A23" s="90"/>
      <c r="B23" s="165"/>
      <c r="C23" s="166"/>
      <c r="D23" s="166"/>
      <c r="E23" s="166"/>
      <c r="F23" s="166"/>
      <c r="G23" s="166"/>
      <c r="H23" s="167"/>
    </row>
    <row r="24" spans="1:8" s="40" customFormat="1" ht="14.25" x14ac:dyDescent="0.2">
      <c r="A24" s="90"/>
      <c r="B24" s="165"/>
      <c r="C24" s="166"/>
      <c r="D24" s="166"/>
      <c r="E24" s="166"/>
      <c r="F24" s="166"/>
      <c r="G24" s="166"/>
      <c r="H24" s="167"/>
    </row>
    <row r="25" spans="1:8" s="40" customFormat="1" ht="14.25" x14ac:dyDescent="0.2">
      <c r="A25" s="90"/>
      <c r="B25" s="165"/>
      <c r="C25" s="166"/>
      <c r="D25" s="166"/>
      <c r="E25" s="166"/>
      <c r="F25" s="166"/>
      <c r="G25" s="166"/>
      <c r="H25" s="167"/>
    </row>
    <row r="26" spans="1:8" s="40" customFormat="1" ht="14.25" x14ac:dyDescent="0.2">
      <c r="A26" s="90"/>
      <c r="B26" s="165"/>
      <c r="C26" s="166"/>
      <c r="D26" s="166"/>
      <c r="E26" s="166"/>
      <c r="F26" s="166"/>
      <c r="G26" s="166"/>
      <c r="H26" s="167"/>
    </row>
    <row r="27" spans="1:8" s="40" customFormat="1" ht="14.25" x14ac:dyDescent="0.2">
      <c r="A27" s="90"/>
      <c r="B27" s="165"/>
      <c r="C27" s="166"/>
      <c r="D27" s="166"/>
      <c r="E27" s="166"/>
      <c r="F27" s="166"/>
      <c r="G27" s="166"/>
      <c r="H27" s="167"/>
    </row>
    <row r="28" spans="1:8" s="40" customFormat="1" ht="14.25" x14ac:dyDescent="0.2">
      <c r="A28" s="90"/>
      <c r="B28" s="165"/>
      <c r="C28" s="166"/>
      <c r="D28" s="166"/>
      <c r="E28" s="166"/>
      <c r="F28" s="166"/>
      <c r="G28" s="166"/>
      <c r="H28" s="167"/>
    </row>
    <row r="29" spans="1:8" s="40" customFormat="1" ht="14.25" x14ac:dyDescent="0.2">
      <c r="A29" s="90"/>
      <c r="B29" s="165"/>
      <c r="C29" s="166"/>
      <c r="D29" s="166"/>
      <c r="E29" s="166"/>
      <c r="F29" s="166"/>
      <c r="G29" s="166"/>
      <c r="H29" s="167"/>
    </row>
    <row r="30" spans="1:8" s="40" customFormat="1" ht="14.25" x14ac:dyDescent="0.2">
      <c r="A30" s="90"/>
      <c r="B30" s="165"/>
      <c r="C30" s="166"/>
      <c r="D30" s="166"/>
      <c r="E30" s="166"/>
      <c r="F30" s="166"/>
      <c r="G30" s="166"/>
      <c r="H30" s="167"/>
    </row>
    <row r="31" spans="1:8" s="40" customFormat="1" ht="14.25" x14ac:dyDescent="0.2">
      <c r="A31" s="90"/>
      <c r="B31" s="165"/>
      <c r="C31" s="166"/>
      <c r="D31" s="166"/>
      <c r="E31" s="166"/>
      <c r="F31" s="166"/>
      <c r="G31" s="166"/>
      <c r="H31" s="167"/>
    </row>
  </sheetData>
  <sheetProtection password="CCE4" sheet="1"/>
  <mergeCells count="3">
    <mergeCell ref="B1:H1"/>
    <mergeCell ref="F9:F10"/>
    <mergeCell ref="H9:H10"/>
  </mergeCells>
  <conditionalFormatting sqref="H6">
    <cfRule type="cellIs" dxfId="10" priority="11" stopIfTrue="1" operator="greaterThan">
      <formula>0</formula>
    </cfRule>
  </conditionalFormatting>
  <conditionalFormatting sqref="D12">
    <cfRule type="cellIs" dxfId="9" priority="9" stopIfTrue="1" operator="lessThan">
      <formula>0.55</formula>
    </cfRule>
    <cfRule type="cellIs" dxfId="8" priority="10" stopIfTrue="1" operator="lessThan">
      <formula>$E$12</formula>
    </cfRule>
  </conditionalFormatting>
  <conditionalFormatting sqref="D9">
    <cfRule type="cellIs" dxfId="7" priority="8" stopIfTrue="1" operator="lessThan">
      <formula>$E$9</formula>
    </cfRule>
  </conditionalFormatting>
  <conditionalFormatting sqref="D10">
    <cfRule type="cellIs" dxfId="6" priority="7" stopIfTrue="1" operator="lessThan">
      <formula>$E$10</formula>
    </cfRule>
  </conditionalFormatting>
  <conditionalFormatting sqref="D4:D5">
    <cfRule type="cellIs" dxfId="5" priority="6" stopIfTrue="1" operator="greaterThan">
      <formula>0</formula>
    </cfRule>
  </conditionalFormatting>
  <conditionalFormatting sqref="C9:E10">
    <cfRule type="cellIs" dxfId="4" priority="5" stopIfTrue="1" operator="greaterThan">
      <formula>0</formula>
    </cfRule>
  </conditionalFormatting>
  <conditionalFormatting sqref="C12:E12">
    <cfRule type="cellIs" dxfId="3" priority="4" stopIfTrue="1" operator="greaterThan">
      <formula>0</formula>
    </cfRule>
  </conditionalFormatting>
  <conditionalFormatting sqref="H12">
    <cfRule type="cellIs" dxfId="2" priority="1" stopIfTrue="1" operator="greaterThan">
      <formula>0</formula>
    </cfRule>
    <cfRule type="cellIs" dxfId="1" priority="3" stopIfTrue="1" operator="greaterThan">
      <formula>0</formula>
    </cfRule>
  </conditionalFormatting>
  <conditionalFormatting sqref="C12:F12">
    <cfRule type="cellIs" dxfId="0" priority="2" stopIfTrue="1" operator="greaterThan">
      <formula>0</formula>
    </cfRule>
  </conditionalFormatting>
  <pageMargins left="0.7" right="0.7" top="0.78740157499999996" bottom="0.78740157499999996" header="0.3" footer="0.3"/>
  <ignoredErrors>
    <ignoredError sqref="C9:H12" evalError="1"/>
  </ignoredErrors>
  <drawing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16</vt:i4>
      </vt:variant>
      <vt:variant>
        <vt:lpstr>Benannte Bereiche</vt:lpstr>
      </vt:variant>
      <vt:variant>
        <vt:i4>2</vt:i4>
      </vt:variant>
    </vt:vector>
  </HeadingPairs>
  <TitlesOfParts>
    <vt:vector size="18" baseType="lpstr">
      <vt:lpstr>Start</vt:lpstr>
      <vt:lpstr>1.1.1</vt:lpstr>
      <vt:lpstr>1.1.2</vt:lpstr>
      <vt:lpstr>1.1.3</vt:lpstr>
      <vt:lpstr>1.2</vt:lpstr>
      <vt:lpstr>1.3.2.1</vt:lpstr>
      <vt:lpstr>1.3.2.2</vt:lpstr>
      <vt:lpstr>1.3.2</vt:lpstr>
      <vt:lpstr>1.3.2.3</vt:lpstr>
      <vt:lpstr>2.2.2</vt:lpstr>
      <vt:lpstr>2.2.3</vt:lpstr>
      <vt:lpstr>2.3</vt:lpstr>
      <vt:lpstr>2.4</vt:lpstr>
      <vt:lpstr>Listen</vt:lpstr>
      <vt:lpstr>RW_Pumpen</vt:lpstr>
      <vt:lpstr>3.1</vt:lpstr>
      <vt:lpstr>aufstellung</vt:lpstr>
      <vt:lpstr>status</vt:lpstr>
    </vt:vector>
  </TitlesOfParts>
  <Company>BOKU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Heidler Stefan</cp:lastModifiedBy>
  <dcterms:created xsi:type="dcterms:W3CDTF">2012-03-19T13:11:37Z</dcterms:created>
  <dcterms:modified xsi:type="dcterms:W3CDTF">2024-01-12T09:24:16Z</dcterms:modified>
</cp:coreProperties>
</file>