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601"/>
  <workbookPr filterPrivacy="1" codeName="DieseArbeitsmappe" defaultThemeVersion="124226"/>
  <xr:revisionPtr revIDLastSave="0" documentId="8_{A8C9E443-574F-44FA-84B8-D9D160B44E63}" xr6:coauthVersionLast="47" xr6:coauthVersionMax="47" xr10:uidLastSave="{00000000-0000-0000-0000-000000000000}"/>
  <bookViews>
    <workbookView xWindow="25080" yWindow="-120" windowWidth="25440" windowHeight="15390"/>
  </bookViews>
  <sheets>
    <sheet name="Erläuterung zum Datenblatt" sheetId="11" r:id="rId1"/>
    <sheet name="Rohrnetzverlust_spezifisch" sheetId="7" r:id="rId2"/>
    <sheet name="Beispiel_spezifisch" sheetId="8" r:id="rId3"/>
    <sheet name="Rohrnetzverlust" sheetId="9" r:id="rId4"/>
    <sheet name="Beispiel" sheetId="10" r:id="rId5"/>
  </sheets>
  <externalReferences>
    <externalReference r:id="rId6"/>
  </externalReferences>
  <definedNames>
    <definedName name="_Ang002" localSheetId="3">Rohrnetzverlust!$D$9</definedName>
    <definedName name="_Ang002">Rohrnetzverlust_spezifisch!$D$9</definedName>
    <definedName name="_Ang003" localSheetId="3">Rohrnetzverlust!$D$10</definedName>
    <definedName name="_Ang003">Rohrnetzverlust_spezifisch!$D$10</definedName>
    <definedName name="_Ang004" localSheetId="4">Beispiel!$D$9</definedName>
    <definedName name="_Ang004" localSheetId="3">Rohrnetzverlust!$D$11</definedName>
    <definedName name="_Ang004">Rohrnetzverlust_spezifisch!$D$11</definedName>
    <definedName name="_Ang005" localSheetId="3">Rohrnetzverlust!$D$12</definedName>
    <definedName name="_Ang005">Rohrnetzverlust_spezifisch!$D$12</definedName>
    <definedName name="_Ang006" localSheetId="3">Rohrnetzverlust!$D$13</definedName>
    <definedName name="_Ang006">Rohrnetzverlust_spezifisch!$D$13</definedName>
    <definedName name="_Ang007" localSheetId="3">Rohrnetzverlust!$D$14</definedName>
    <definedName name="_Ang007">Rohrnetzverlust_spezifisch!$D$14</definedName>
    <definedName name="_Ang008" localSheetId="4">[1]Rohrnetzverlust_Tabh!$D$13</definedName>
    <definedName name="_Ang008" localSheetId="3">Rohrnetzverlust!$D$15</definedName>
    <definedName name="_Ang008">Rohrnetzverlust_spezifisch!$D$15</definedName>
    <definedName name="_Ang010" localSheetId="3">Rohrnetzverlust!$B$20</definedName>
    <definedName name="_Ang010">Rohrnetzverlust_spezifisch!$B$20</definedName>
    <definedName name="_Ang011" localSheetId="3">Rohrnetzverlust!$C$20</definedName>
    <definedName name="_Ang011">Rohrnetzverlust_spezifisch!$C$20</definedName>
    <definedName name="_Ang012" localSheetId="3">Rohrnetzverlust!#REF!</definedName>
    <definedName name="_Ang012">Rohrnetzverlust_spezifisch!$D$20</definedName>
    <definedName name="_Ang013" localSheetId="3">Rohrnetzverlust!$D$20</definedName>
    <definedName name="_xlnm.Print_Area" localSheetId="4">Beispiel!$A$1:$G$46</definedName>
    <definedName name="_xlnm.Print_Area" localSheetId="2">Beispiel_spezifisch!$A$1:$H$45</definedName>
    <definedName name="_xlnm.Print_Area" localSheetId="0">'Erläuterung zum Datenblatt'!$A$1:$G$38</definedName>
    <definedName name="_xlnm.Print_Area" localSheetId="3">Rohrnetzverlust!$A$1:$G$48</definedName>
    <definedName name="_xlnm.Print_Area" localSheetId="1">Rohrnetzverlust_spezifisch!$A$1:$G$48</definedName>
    <definedName name="Erg_JWV">Rohrnetzverlust_spezifisch!$F$34</definedName>
    <definedName name="_Erg014" localSheetId="3">Rohrnetzverlust!$E$20</definedName>
    <definedName name="_Erg014">Rohrnetzverlust_spezifisch!$E$20</definedName>
    <definedName name="_Erg015" localSheetId="3">Rohrnetzverlust!$F$20</definedName>
    <definedName name="_Erg015">Rohrnetzverlust_spezifisch!$F$20</definedName>
    <definedName name="_Erg016">Rohrnetzverlust!$C$34</definedName>
    <definedName name="_Erg020" localSheetId="3">Rohrnetzverlust!$E$37</definedName>
    <definedName name="_Erg020">Rohrnetzverlust_spezifisch!$E$37</definedName>
    <definedName name="_Erg021" localSheetId="3">Rohrnetzverlust!$E$38</definedName>
    <definedName name="_Erg021">Rohrnetzverlust_spezifisch!$E$38</definedName>
    <definedName name="_Erg022" localSheetId="3">Rohrnetzverlust!$E$39</definedName>
    <definedName name="_Erg022">Rohrnetzverlust_spezifisch!$E$39</definedName>
    <definedName name="_Erg023" localSheetId="3">Rohrnetzverlust!$E$40</definedName>
    <definedName name="_Erg023">Rohrnetzverlust_spezifisch!$E$40</definedName>
    <definedName name="_Erg024" localSheetId="3">Rohrnetzverlust!$E$41</definedName>
    <definedName name="_Erg024">Rohrnetzverlust_spezifisch!$E$41</definedName>
    <definedName name="_Erg025" localSheetId="3">Rohrnetzverlust!$E$42</definedName>
    <definedName name="_Erg025">Rohrnetzverlust_spezifisch!$E$42</definedName>
    <definedName name="_Erg026" localSheetId="3">Rohrnetzverlust!$E$43</definedName>
    <definedName name="_Erg026">Rohrnetzverlust_spezifisch!$E$43</definedName>
    <definedName name="_Erg027" localSheetId="3">Rohrnetzverlust!$E$45</definedName>
    <definedName name="_Erg027">Rohrnetzverlust_spezifisch!$E$45</definedName>
    <definedName name="_Erl001">#REF!</definedName>
    <definedName name="_Erl002">#REF!</definedName>
    <definedName name="_Erl003">#REF!</definedName>
    <definedName name="_erl004">#REF!</definedName>
    <definedName name="_erl005">#REF!</definedName>
    <definedName name="_erl006">#REF!</definedName>
    <definedName name="_Erl007">#REF!</definedName>
    <definedName name="_Erl008">#REF!</definedName>
    <definedName name="_Erl010">#REF!</definedName>
    <definedName name="_Erl011">#REF!</definedName>
    <definedName name="_Erl012">#REF!</definedName>
    <definedName name="_Erl013">#REF!</definedName>
    <definedName name="_Erl014">#REF!</definedName>
    <definedName name="_Erl015">#REF!</definedName>
    <definedName name="_Erl016">#REF!</definedName>
    <definedName name="_Erl020">#REF!</definedName>
    <definedName name="_Erl021">#REF!</definedName>
    <definedName name="_Erl022">#REF!</definedName>
    <definedName name="_Erl023">#REF!</definedName>
    <definedName name="_Erl024">#REF!</definedName>
    <definedName name="_Erl025">#REF!</definedName>
    <definedName name="_ERl026">#REF!</definedName>
    <definedName name="_Erl027">#REF!</definedName>
    <definedName name="_Erl03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3" i="9" l="1"/>
  <c r="E19" i="10"/>
  <c r="E20" i="10"/>
  <c r="F20" i="10"/>
  <c r="E21" i="10"/>
  <c r="F21" i="10"/>
  <c r="E22" i="10"/>
  <c r="F22" i="10"/>
  <c r="E23" i="10"/>
  <c r="F23" i="10"/>
  <c r="E24" i="10"/>
  <c r="F24" i="10"/>
  <c r="E25" i="10"/>
  <c r="E26" i="10"/>
  <c r="F26" i="10"/>
  <c r="E27" i="10"/>
  <c r="E28" i="10"/>
  <c r="F28" i="10"/>
  <c r="E29" i="10"/>
  <c r="F29" i="10"/>
  <c r="E30" i="10"/>
  <c r="F30" i="10"/>
  <c r="E31" i="10"/>
  <c r="F31" i="10"/>
  <c r="E18" i="10"/>
  <c r="F18" i="10"/>
  <c r="E21" i="9"/>
  <c r="F21" i="9"/>
  <c r="E22" i="9"/>
  <c r="F22" i="9"/>
  <c r="E23" i="9"/>
  <c r="E24" i="9"/>
  <c r="F24" i="9"/>
  <c r="E25" i="9"/>
  <c r="F25" i="9"/>
  <c r="E26" i="9"/>
  <c r="F26" i="9"/>
  <c r="E27" i="9"/>
  <c r="F27" i="9"/>
  <c r="E28" i="9"/>
  <c r="F28" i="9"/>
  <c r="E29" i="9"/>
  <c r="F29" i="9"/>
  <c r="E30" i="9"/>
  <c r="F30" i="9"/>
  <c r="E31" i="9"/>
  <c r="F31" i="9"/>
  <c r="E32" i="9"/>
  <c r="E33" i="9"/>
  <c r="F33" i="9"/>
  <c r="E20" i="9"/>
  <c r="F19" i="10"/>
  <c r="F25" i="10"/>
  <c r="F27" i="10"/>
  <c r="C32" i="10"/>
  <c r="E35" i="10"/>
  <c r="E36" i="10"/>
  <c r="E37" i="10"/>
  <c r="F32" i="9"/>
  <c r="C34" i="9"/>
  <c r="E37" i="9"/>
  <c r="E39" i="9"/>
  <c r="E20" i="7"/>
  <c r="F20" i="7"/>
  <c r="E21" i="7"/>
  <c r="F21" i="7"/>
  <c r="E22" i="7"/>
  <c r="F22" i="7"/>
  <c r="E23" i="7"/>
  <c r="F23" i="7"/>
  <c r="E24" i="7"/>
  <c r="F24" i="7"/>
  <c r="E25" i="7"/>
  <c r="F25" i="7"/>
  <c r="E26" i="7"/>
  <c r="F26" i="7"/>
  <c r="E27" i="7"/>
  <c r="F27" i="7"/>
  <c r="E28" i="7"/>
  <c r="F28" i="7"/>
  <c r="E29" i="7"/>
  <c r="F29" i="7"/>
  <c r="E30" i="7"/>
  <c r="F30" i="7"/>
  <c r="E31" i="7"/>
  <c r="F31" i="7"/>
  <c r="E32" i="7"/>
  <c r="F32" i="7"/>
  <c r="E33" i="7"/>
  <c r="F33" i="7"/>
  <c r="E18" i="8"/>
  <c r="F18" i="8"/>
  <c r="F32" i="8"/>
  <c r="E40" i="8"/>
  <c r="E19" i="8"/>
  <c r="F19" i="8"/>
  <c r="E20" i="8"/>
  <c r="F20" i="8"/>
  <c r="E21" i="8"/>
  <c r="F21" i="8"/>
  <c r="E22" i="8"/>
  <c r="F22" i="8"/>
  <c r="E23" i="8"/>
  <c r="F23" i="8"/>
  <c r="E24" i="8"/>
  <c r="F24" i="8"/>
  <c r="E25" i="8"/>
  <c r="F25" i="8"/>
  <c r="E26" i="8"/>
  <c r="F26" i="8"/>
  <c r="E27" i="8"/>
  <c r="F27" i="8"/>
  <c r="E28" i="8"/>
  <c r="F28" i="8"/>
  <c r="E29" i="8"/>
  <c r="F29" i="8"/>
  <c r="E30" i="8"/>
  <c r="F30" i="8"/>
  <c r="E31" i="8"/>
  <c r="F31" i="8"/>
  <c r="E39" i="8"/>
  <c r="C32" i="8"/>
  <c r="E35" i="8"/>
  <c r="E36" i="8"/>
  <c r="E37" i="8"/>
  <c r="C34" i="7"/>
  <c r="E37" i="7"/>
  <c r="E39" i="7"/>
  <c r="E32" i="10"/>
  <c r="E38" i="10"/>
  <c r="E38" i="9"/>
  <c r="E39" i="10"/>
  <c r="E38" i="7"/>
  <c r="F20" i="9"/>
  <c r="F32" i="10"/>
  <c r="E40" i="10"/>
  <c r="E41" i="10"/>
  <c r="E43" i="10"/>
  <c r="E41" i="8"/>
  <c r="E42" i="8"/>
  <c r="F34" i="7"/>
  <c r="E42" i="7"/>
  <c r="E43" i="7"/>
  <c r="E45" i="7"/>
  <c r="F34" i="9"/>
  <c r="E42" i="9"/>
  <c r="E43" i="9"/>
  <c r="E45" i="9"/>
  <c r="E34" i="7"/>
  <c r="E40" i="7"/>
  <c r="E41" i="7"/>
  <c r="E34" i="9"/>
  <c r="E32" i="8"/>
  <c r="E38" i="8"/>
  <c r="E41" i="9"/>
  <c r="E40" i="9"/>
</calcChain>
</file>

<file path=xl/comments1.xml><?xml version="1.0" encoding="utf-8"?>
<comments xmlns="http://schemas.openxmlformats.org/spreadsheetml/2006/main">
  <authors>
    <author>Autor</author>
  </authors>
  <commentList>
    <comment ref="C17" authorId="0" shapeId="0">
      <text>
        <r>
          <rPr>
            <b/>
            <sz val="8"/>
            <color indexed="81"/>
            <rFont val="Tahoma"/>
            <family val="2"/>
          </rPr>
          <t>Achtung! 
Vor- und Rücklauf richtig berücksichtigen!</t>
        </r>
      </text>
    </comment>
    <comment ref="D17" authorId="0" shapeId="0">
      <text>
        <r>
          <rPr>
            <b/>
            <sz val="8"/>
            <color indexed="81"/>
            <rFont val="Tahoma"/>
            <family val="2"/>
          </rPr>
          <t>Spez. Verlust Rohrleitung bei Spreizung wie oben angegeben in Watt/Meter als Mittelwert für beide Rohre (Vor- u. Rücklauf) lt. Herstellerangaben</t>
        </r>
      </text>
    </comment>
    <comment ref="F17" authorId="0" shapeId="0">
      <text>
        <r>
          <rPr>
            <b/>
            <sz val="8"/>
            <color indexed="81"/>
            <rFont val="Tahoma"/>
            <family val="2"/>
          </rPr>
          <t>Fiktiver Wärmeverlust bei Ganzjahresbetrieb im Auslegungspunkt</t>
        </r>
      </text>
    </comment>
    <comment ref="C18" authorId="0" shapeId="0">
      <text>
        <r>
          <rPr>
            <b/>
            <sz val="8"/>
            <color indexed="81"/>
            <rFont val="Tahoma"/>
            <family val="2"/>
          </rPr>
          <t>ACHTUNG! 
1 trm = 2 Laufmeter Rohr</t>
        </r>
      </text>
    </comment>
  </commentList>
</comments>
</file>

<file path=xl/comments2.xml><?xml version="1.0" encoding="utf-8"?>
<comments xmlns="http://schemas.openxmlformats.org/spreadsheetml/2006/main">
  <authors>
    <author>Autor</author>
  </authors>
  <commentList>
    <comment ref="C15" authorId="0" shapeId="0">
      <text>
        <r>
          <rPr>
            <b/>
            <sz val="8"/>
            <color indexed="81"/>
            <rFont val="Tahoma"/>
            <family val="2"/>
          </rPr>
          <t>Achtung! 
Vor- und Rücklauf richtig berücksichtigen!</t>
        </r>
      </text>
    </comment>
    <comment ref="D15" authorId="0" shapeId="0">
      <text>
        <r>
          <rPr>
            <b/>
            <sz val="8"/>
            <color indexed="81"/>
            <rFont val="Tahoma"/>
            <family val="2"/>
          </rPr>
          <t>Spez. Verlust Rohrleitung bei Spreizung wie oben angegeben in Watt/Meter als Mittelwert für beide Rohre (Vor- u. Rücklauf) lt. Herstellerangaben</t>
        </r>
      </text>
    </comment>
    <comment ref="F15" authorId="0" shapeId="0">
      <text>
        <r>
          <rPr>
            <b/>
            <sz val="8"/>
            <color indexed="81"/>
            <rFont val="Tahoma"/>
            <family val="2"/>
          </rPr>
          <t>Fiktiver Wärmeverlust bei Ganzjahresbetrieb im Auslegungspunkt</t>
        </r>
      </text>
    </comment>
    <comment ref="C16" authorId="0" shapeId="0">
      <text>
        <r>
          <rPr>
            <b/>
            <sz val="8"/>
            <color indexed="81"/>
            <rFont val="Tahoma"/>
            <family val="2"/>
          </rPr>
          <t>ACHTUNG! 
1 trm = 2 Laufmeter Rohr</t>
        </r>
      </text>
    </comment>
  </commentList>
</comments>
</file>

<file path=xl/comments3.xml><?xml version="1.0" encoding="utf-8"?>
<comments xmlns="http://schemas.openxmlformats.org/spreadsheetml/2006/main">
  <authors>
    <author>Autor</author>
  </authors>
  <commentList>
    <comment ref="C17" authorId="0" shapeId="0">
      <text>
        <r>
          <rPr>
            <b/>
            <sz val="8"/>
            <color indexed="81"/>
            <rFont val="Tahoma"/>
            <family val="2"/>
          </rPr>
          <t>Achtung! 
Vor- und Rücklauf richtig berücksichtigen</t>
        </r>
      </text>
    </comment>
    <comment ref="D17" authorId="0" shapeId="0">
      <text>
        <r>
          <rPr>
            <b/>
            <sz val="8"/>
            <color indexed="81"/>
            <rFont val="Tahoma"/>
            <family val="2"/>
          </rPr>
          <t xml:space="preserve">Wärmedurchgangskoeffizient für die Rohrleitung in Watt pro (Meter*Kelvin) </t>
        </r>
      </text>
    </comment>
    <comment ref="F17" authorId="0" shapeId="0">
      <text>
        <r>
          <rPr>
            <b/>
            <sz val="8"/>
            <color indexed="81"/>
            <rFont val="Tahoma"/>
            <family val="2"/>
          </rPr>
          <t>Fiktiver Wärmeverlust bei Ganzjahresbetrieb im Auslegungspunkt</t>
        </r>
      </text>
    </comment>
    <comment ref="C18" authorId="0" shapeId="0">
      <text>
        <r>
          <rPr>
            <b/>
            <sz val="8"/>
            <color indexed="81"/>
            <rFont val="Tahoma"/>
            <family val="2"/>
          </rPr>
          <t>ACHTUNG! 
1 trm = 2 Laufmeter</t>
        </r>
      </text>
    </comment>
  </commentList>
</comments>
</file>

<file path=xl/comments4.xml><?xml version="1.0" encoding="utf-8"?>
<comments xmlns="http://schemas.openxmlformats.org/spreadsheetml/2006/main">
  <authors>
    <author>Autor</author>
  </authors>
  <commentList>
    <comment ref="C15" authorId="0" shapeId="0">
      <text>
        <r>
          <rPr>
            <b/>
            <sz val="8"/>
            <color indexed="81"/>
            <rFont val="Tahoma"/>
            <family val="2"/>
          </rPr>
          <t>Achtung! 
Vor- und Rücklauf richtig berücksichtigen</t>
        </r>
      </text>
    </comment>
    <comment ref="D15" authorId="0" shapeId="0">
      <text>
        <r>
          <rPr>
            <b/>
            <sz val="8"/>
            <color indexed="81"/>
            <rFont val="Tahoma"/>
            <family val="2"/>
          </rPr>
          <t xml:space="preserve">Wärmedurchgangskoeffizient für die Rohrleitung in Watt pro (Meter*Kelvin) </t>
        </r>
      </text>
    </comment>
    <comment ref="F15" authorId="0" shapeId="0">
      <text>
        <r>
          <rPr>
            <b/>
            <sz val="8"/>
            <color indexed="81"/>
            <rFont val="Tahoma"/>
            <family val="2"/>
          </rPr>
          <t>Fiktiver Wärmeverlust bei Ganzjahresbetrieb im Auslegungspunkt</t>
        </r>
      </text>
    </comment>
    <comment ref="C16" authorId="0" shapeId="0">
      <text>
        <r>
          <rPr>
            <b/>
            <sz val="8"/>
            <color indexed="81"/>
            <rFont val="Tahoma"/>
            <family val="2"/>
          </rPr>
          <t>ACHTUNG! 
1 trm = 2 Laufmeter</t>
        </r>
      </text>
    </comment>
  </commentList>
</comments>
</file>

<file path=xl/sharedStrings.xml><?xml version="1.0" encoding="utf-8"?>
<sst xmlns="http://schemas.openxmlformats.org/spreadsheetml/2006/main" count="300" uniqueCount="123">
  <si>
    <t>DN 25</t>
  </si>
  <si>
    <t>DN 32</t>
  </si>
  <si>
    <t>DN 40</t>
  </si>
  <si>
    <t>DN 50</t>
  </si>
  <si>
    <t>Verwendete Rohrtype:</t>
  </si>
  <si>
    <t>DN 65</t>
  </si>
  <si>
    <t>DN 80</t>
  </si>
  <si>
    <t>DN 100</t>
  </si>
  <si>
    <t>DN 125</t>
  </si>
  <si>
    <t>DN 150</t>
  </si>
  <si>
    <t xml:space="preserve"> [W/m]</t>
  </si>
  <si>
    <t>[kW]</t>
  </si>
  <si>
    <t>[kWh/a]</t>
  </si>
  <si>
    <t>Hersteller, Type, Typ-Nummer etc.</t>
  </si>
  <si>
    <t>DN 200</t>
  </si>
  <si>
    <t>DN 250</t>
  </si>
  <si>
    <t>Summe:</t>
  </si>
  <si>
    <t>Verlustberechnung Rohrnetz (Maximaler Wärmeverlust im Auslegungsfall)</t>
  </si>
  <si>
    <t>Erläuterung</t>
  </si>
  <si>
    <t>Eingabefelder:</t>
  </si>
  <si>
    <t>Schritt</t>
  </si>
  <si>
    <t>Temperatur Vorlauf:</t>
  </si>
  <si>
    <t>Temperatur Rücklauf:</t>
  </si>
  <si>
    <t>Betriebszeit:</t>
  </si>
  <si>
    <t>DN 300</t>
  </si>
  <si>
    <t>DN 20</t>
  </si>
  <si>
    <t xml:space="preserve"> h</t>
  </si>
  <si>
    <t xml:space="preserve"> °C</t>
  </si>
  <si>
    <t xml:space="preserve"> trm</t>
  </si>
  <si>
    <t xml:space="preserve"> m</t>
  </si>
  <si>
    <t xml:space="preserve"> kW</t>
  </si>
  <si>
    <t>Netzlänge Rohrleitungsnetz :</t>
  </si>
  <si>
    <t>Netzlänge-Trasse :</t>
  </si>
  <si>
    <t>Wärmeverlustleistung Netz :</t>
  </si>
  <si>
    <t xml:space="preserve"> MWh</t>
  </si>
  <si>
    <t>Jährliche Betriebszeit des Wärmenetzes in Stunden eintragen.</t>
  </si>
  <si>
    <t>Temperatur des Netzvorlaufs im Auslegungsfall eintragen.</t>
  </si>
  <si>
    <t>Temperatur des Netzrücklaufs im Auslegungsfall eintragen.</t>
  </si>
  <si>
    <t>Rohrtabelle: DN - Angaben machen. Bei zwei verschiedenen Rohrtypen diese getrennt erfassen.</t>
  </si>
  <si>
    <t xml:space="preserve">Verlust-Leistung </t>
  </si>
  <si>
    <t>Ergebnis:</t>
  </si>
  <si>
    <t>[Text]</t>
  </si>
  <si>
    <t>Verlustleistung, die das Netz bei den angegebenen spez. Verlusten benötigt.</t>
  </si>
  <si>
    <t>Hinweise:</t>
  </si>
  <si>
    <t>[m]</t>
  </si>
  <si>
    <t>Spez. Verlust Rohr</t>
  </si>
  <si>
    <t>Verwendeter Rohrhersteller, Rohrtype und Typ-Nummer oder Typ-Bezeichnung eintragen.</t>
  </si>
  <si>
    <t>Die Datenblätter des Rohrherstellers müssen im Rahmen der Abwicklung von qm heizwerke an den PDF-Ausdruck dieser Seite angehängt werden!</t>
  </si>
  <si>
    <t>Temperatur Erdreich:</t>
  </si>
  <si>
    <t>Spreizung im Auslegungsfall :</t>
  </si>
  <si>
    <t>Rohrlängen in Metern ACHTUNG! Vor- UND Rücklauf eintragen.</t>
  </si>
  <si>
    <t>Die Verlustleistung wird für die einzelnen Rohrdimensionen aus der Rohrlänge und dem spezifischen Wärmeverlust je Meter oder dem Wärmedurchgangskoeffizenten und den Vorlaufs- Rücklaufs- und Umgebungstemperaturen errechnet.</t>
  </si>
  <si>
    <t>Summen der Verlustleistung und der Jahreswärmemenge.</t>
  </si>
  <si>
    <t>Spreizung des Netzes im Auslegungsfall in °C  - wird aus (5) und (5) errechnet.</t>
  </si>
  <si>
    <t>Netzlänge in Trassenmeter - entspricht der Hälfte der Angabe unter (11).</t>
  </si>
  <si>
    <t>Wärmeverlustleistung des Wärmenetzes in kW im Auslegungsfall.</t>
  </si>
  <si>
    <t>Trassenmeter, wenn VL- und RL immer parallel verlegt.</t>
  </si>
  <si>
    <t>Wird aus (5) - Temperatur VL und (6) - Temperatur RL errechnet.</t>
  </si>
  <si>
    <t>Rohrlänge</t>
  </si>
  <si>
    <t xml:space="preserve">Ganzes Jahr (8760h) oder nur Winter; </t>
  </si>
  <si>
    <t>Fiktiver Jahreswärmeverlust, in MWh Annahme: Das Netz wird über die gesamte Betriebszeit im Auslegungsfall betrieben - dient dazu vergleichbare Ergebniszahlen für Netze zu erhalten.</t>
  </si>
  <si>
    <t>Rohr- dimension</t>
  </si>
  <si>
    <t>Die Verlustberechnung Rohrnetz (Maximaler Wärmeverlust im Auslegungsfall) hat zum Ziel eine vom Betrieb des Netzes unabhängige Kennzahl für das Wärmenetz zu berechnen, die es erlaubt den prozentualen Wärmeverlust bezogen auf die übertragene Jahreswärmemenge mehrerer verschiedener Wärmenetze miteinander zu vergleichen.</t>
  </si>
  <si>
    <t>Musterprojekt, 06ST005</t>
  </si>
  <si>
    <t>Fernwärmerohr Type Plus, 2fach verstärkt</t>
  </si>
  <si>
    <t>Vorliegende Erdreichtemperatur (8°C / 10 °C)</t>
  </si>
  <si>
    <t>Spez. Wärmeverluste für die gewählten Rohrdimenstionen lt. Datenblatt des Herstellers angeben. ACHTUNG! Der Spez. Wärmeverlust muss für die Vor- und Rücklauftemperatur unter [5+6] lt. Angaben des Herstellers ausgewählt werden. Alternativ kann der Wärmedurchgangskoeffizient in der Version mit Wärmedurchgangskoeffizenten angegeben werden.</t>
  </si>
  <si>
    <t xml:space="preserve">Sämtliche Angaben sind auf der Seite "Rohrnetzverlust" einzugeben, rechts daneben befinden sich Hinweise zu den notwendigen Angaben. </t>
  </si>
  <si>
    <t>BEISPIELBERECHNUNG</t>
  </si>
  <si>
    <t>Datenblätter aller verwendeten Rohrtypen der Hersteller an diese Berechnung anhängen.</t>
  </si>
  <si>
    <t>Netzlänge in Meter - entspricht dem Zweifachen von (20) bzw. der Summe der Spalte (11).</t>
  </si>
  <si>
    <t>Die Jahreswärmemenge in kWh/a wird aus der Verlustleistung und der jährlichen Betriebsstundenanzahl von 8760 errechnet.</t>
  </si>
  <si>
    <t>Jahreswärmeverlust auf Basis der tatsächlichen Betriebsstunden.</t>
  </si>
  <si>
    <t>Fiktiver Jahreswärme-verlust</t>
  </si>
  <si>
    <t>Maximalwärmeverlust-Referenzwert :</t>
  </si>
  <si>
    <t>Jahreswärmeverlust  (auf Basis der derzeit angenommenen Betriebsweise) :</t>
  </si>
  <si>
    <t>Verkaufte Jahreswärmemenge:</t>
  </si>
  <si>
    <t>MWh</t>
  </si>
  <si>
    <t xml:space="preserve">Fiktiver Jahreswärmeverlust des Rohrnetzes (Maximalwert) bei ganzjährigem Betrieb im Auslegungspunkt. </t>
  </si>
  <si>
    <t>Gesamt vom Netz benötigte Jahreswärmemenge bei Annahme ganzjähriger Betrieb im Auslegungspunkt.</t>
  </si>
  <si>
    <t>Prozentueller Referenzwert für den Netzverlust.</t>
  </si>
  <si>
    <t>Prozentueller Referenzwert Netzverlust :</t>
  </si>
  <si>
    <t xml:space="preserve"> %</t>
  </si>
  <si>
    <t>Temperatur des umgebenden Erdreichs im Jahresdurchschnitt.</t>
  </si>
  <si>
    <t xml:space="preserve"> MWh </t>
  </si>
  <si>
    <t>Jahreswärmemenge des Netzes insgesamt. Entspricht der verkauften Jahreswärmemenge inklusive dem Referenzwert für den Jahreswärmeverlust des Netzes.</t>
  </si>
  <si>
    <t>Prozentueller Referenzwert für den Netzverlust. Prozentanteil des Netzverlustes an der gesamten in's Netz eingespeisten Wärmemenge.</t>
  </si>
  <si>
    <t>Jahreswärmeverlust in MWh bei der angegebenen Anzahl Betriebsstunden - auf Basis der aktuell geplanten Betriebsweise. Wenn das Netz nur im Winter betrieben wird, dann ist der tatsächliche Jahreswärmeverlust der Wärmeverlust der Wintersaison und damit niedriger.</t>
  </si>
  <si>
    <t>Verk. Jahreswärmemenge inkl. Netzverlust :</t>
  </si>
  <si>
    <t>Rohrdimension</t>
  </si>
  <si>
    <t>Projekt - Bezeichnung, Proj. Nr:</t>
  </si>
  <si>
    <t>Projekt - Bezeichnung, Proj.  Nr:</t>
  </si>
  <si>
    <t>Bei gemischter Verwendung von Stahl und Kunststoffrohren diese separat anführen.</t>
  </si>
  <si>
    <t>Rohrtypen mit den entsprechenden Längen einzeln angeben.</t>
  </si>
  <si>
    <t xml:space="preserve">Spez. Rohrverlust  </t>
  </si>
  <si>
    <t>Ersteller:</t>
  </si>
  <si>
    <t>Heizwerk - Bezeichnung, Proj. Nr:</t>
  </si>
  <si>
    <t>Ganzes Jahr (8760h) oder nur Winter</t>
  </si>
  <si>
    <t>Verkaufte Wärmemenge:</t>
  </si>
  <si>
    <t>Wärmedurch-
gangskoeff.
T-abhängig</t>
  </si>
  <si>
    <t>[W/mK]</t>
  </si>
  <si>
    <t>Jahreswärmeverlust (auf Basis der derzeit angenommenen Betriebsweise) :</t>
  </si>
  <si>
    <t>Maximalwärmeverlust - Referenzwert :</t>
  </si>
  <si>
    <t xml:space="preserve">Fiktiver Jahreswärmeverlust des Rohrnetzes bei ganzjährigem Betrieb im Auslegungspunkt. </t>
  </si>
  <si>
    <t>Steiner</t>
  </si>
  <si>
    <t xml:space="preserve">Heizwerks-Bezeichnung, Förderfall Nummer </t>
  </si>
  <si>
    <t xml:space="preserve">Auslegungsfall </t>
  </si>
  <si>
    <t>Auslegungsfall</t>
  </si>
  <si>
    <t>Muss mit Angaben im Technisch-wirtschaftlichem Datenblatt übereinstimmen.</t>
  </si>
  <si>
    <t>Heizwerks-Bezeichnung, Förderfall Nummer</t>
  </si>
  <si>
    <t>Musterprojekt, A910555</t>
  </si>
  <si>
    <t>Wärmedurchgangskoeffizient für die gewählten Rohrdimensionen lt. Datenblatt des Herstellers angeben. Damit wird aus den Vorlauf- Rücklauf- und Erdreichstemperaturen im Auslegungsfall die Wärmeverlustleistung für die angegebene Länge errechnet.</t>
  </si>
  <si>
    <t>Heizwerks-Bezeichnung und Förderfall Nummer eintragen, damit die Berechnung eindeutig einem Förderantrag zugeordnet werden kann.</t>
  </si>
  <si>
    <t>Hinweis: Üblicherweise werden von Herstellern Angaben zum Wärmeverlust entweder als spez. Verlust in [W/m] bei einer bestimmten Spreizung oder als Wärmedurchgangskoeffizient in [W/mK] angegeben. Bitte wählen Sie eine der beiden Berechnungsmethoden für die Ihr Hersteller Angaben bereitstellt durch Wahl des entsprechenden Tabellenblattes.</t>
  </si>
  <si>
    <t>Rohrnetzverlust</t>
  </si>
  <si>
    <t>Datenblatt - Erläuterung</t>
  </si>
  <si>
    <t>/Link</t>
  </si>
  <si>
    <t>Ergebnisse</t>
  </si>
  <si>
    <t>Verkaufte Jahreswärmemenge gemäß der AbnehmerInnenerhebung. Der Rohrnetzverlust wird zu diesem Wert hinzugezogen, um die in das Netz eingespeiste Wärmemenge zu ermitteln.</t>
  </si>
  <si>
    <r>
      <t xml:space="preserve">aus </t>
    </r>
    <r>
      <rPr>
        <b/>
        <u/>
        <sz val="12"/>
        <rFont val="Calibri"/>
        <family val="2"/>
      </rPr>
      <t>spezifischen Verlustangaben</t>
    </r>
    <r>
      <rPr>
        <b/>
        <sz val="12"/>
        <rFont val="Calibri"/>
        <family val="2"/>
      </rPr>
      <t xml:space="preserve"> [W/m]</t>
    </r>
  </si>
  <si>
    <r>
      <t xml:space="preserve">aus Angaben zum </t>
    </r>
    <r>
      <rPr>
        <b/>
        <u/>
        <sz val="12"/>
        <rFont val="Calibri"/>
        <family val="2"/>
      </rPr>
      <t>Wärmedurchgangskoeffizienten</t>
    </r>
    <r>
      <rPr>
        <b/>
        <sz val="12"/>
        <rFont val="Calibri"/>
        <family val="2"/>
      </rPr>
      <t xml:space="preserve"> [W/mK]</t>
    </r>
  </si>
  <si>
    <t>Eine Umweltförderung des BMK – managed by Kommunalkredit Public Consulting</t>
  </si>
  <si>
    <t>AntragstellerIn: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</si>
</sst>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 #,##0.00_-;\-&quot;€&quot;\ * #,##0.00_-;_-&quot;€&quot;\ * &quot;-&quot;??_-;_-@_-"/>
    <numFmt numFmtId="180" formatCode="0.0000"/>
    <numFmt numFmtId="181" formatCode="0.000"/>
  </numFmts>
  <fonts count="27" x14ac:knownFonts="1">
    <font>
      <sz val="10"/>
      <name val="Arial"/>
    </font>
    <font>
      <sz val="10"/>
      <name val="Arial"/>
    </font>
    <font>
      <sz val="8"/>
      <name val="Arial"/>
      <family val="2"/>
    </font>
    <font>
      <b/>
      <sz val="8"/>
      <color indexed="81"/>
      <name val="Tahoma"/>
      <family val="2"/>
    </font>
    <font>
      <u/>
      <sz val="10"/>
      <color indexed="12"/>
      <name val="Arial"/>
      <family val="2"/>
    </font>
    <font>
      <sz val="11"/>
      <name val="Arial"/>
      <family val="2"/>
    </font>
    <font>
      <b/>
      <sz val="12"/>
      <name val="Calibri"/>
      <family val="2"/>
    </font>
    <font>
      <b/>
      <u/>
      <sz val="12"/>
      <name val="Calibri"/>
      <family val="2"/>
    </font>
    <font>
      <sz val="11"/>
      <name val="Calibri"/>
      <family val="2"/>
      <scheme val="minor"/>
    </font>
    <font>
      <sz val="10"/>
      <name val="Calibri"/>
      <family val="2"/>
      <scheme val="minor"/>
    </font>
    <font>
      <b/>
      <sz val="10"/>
      <color indexed="9"/>
      <name val="Calibri"/>
      <family val="2"/>
      <scheme val="minor"/>
    </font>
    <font>
      <b/>
      <sz val="10"/>
      <name val="Calibri"/>
      <family val="2"/>
      <scheme val="minor"/>
    </font>
    <font>
      <b/>
      <u/>
      <sz val="10"/>
      <color indexed="11"/>
      <name val="Calibri"/>
      <family val="2"/>
      <scheme val="minor"/>
    </font>
    <font>
      <b/>
      <sz val="12"/>
      <name val="Calibri"/>
      <family val="2"/>
      <scheme val="minor"/>
    </font>
    <font>
      <sz val="9"/>
      <name val="Calibri"/>
      <family val="2"/>
      <scheme val="minor"/>
    </font>
    <font>
      <sz val="8"/>
      <name val="Calibri"/>
      <family val="2"/>
      <scheme val="minor"/>
    </font>
    <font>
      <u/>
      <sz val="10"/>
      <color indexed="12"/>
      <name val="Calibri"/>
      <family val="2"/>
      <scheme val="minor"/>
    </font>
    <font>
      <sz val="12"/>
      <name val="Calibri"/>
      <family val="2"/>
      <scheme val="minor"/>
    </font>
    <font>
      <b/>
      <sz val="11"/>
      <name val="Calibri"/>
      <family val="2"/>
      <scheme val="minor"/>
    </font>
    <font>
      <b/>
      <sz val="10"/>
      <color indexed="10"/>
      <name val="Calibri"/>
      <family val="2"/>
      <scheme val="minor"/>
    </font>
    <font>
      <b/>
      <u/>
      <sz val="9"/>
      <color indexed="23"/>
      <name val="Calibri"/>
      <family val="2"/>
      <scheme val="minor"/>
    </font>
    <font>
      <sz val="9"/>
      <color indexed="23"/>
      <name val="Calibri"/>
      <family val="2"/>
      <scheme val="minor"/>
    </font>
    <font>
      <u/>
      <sz val="10"/>
      <name val="Calibri"/>
      <family val="2"/>
      <scheme val="minor"/>
    </font>
    <font>
      <sz val="9"/>
      <color rgb="FF87888A"/>
      <name val="Calibri"/>
      <family val="2"/>
      <scheme val="minor"/>
    </font>
    <font>
      <sz val="24"/>
      <color indexed="11"/>
      <name val="Calibri"/>
      <family val="2"/>
      <scheme val="minor"/>
    </font>
    <font>
      <sz val="18"/>
      <color indexed="11"/>
      <name val="Calibri"/>
      <family val="2"/>
      <scheme val="minor"/>
    </font>
    <font>
      <b/>
      <sz val="15"/>
      <color indexed="11"/>
      <name val="Calibri"/>
      <family val="2"/>
      <scheme val="minor"/>
    </font>
  </fonts>
  <fills count="7">
    <fill>
      <patternFill patternType="none"/>
    </fill>
    <fill>
      <patternFill patternType="gray125"/>
    </fill>
    <fill>
      <patternFill patternType="solid">
        <fgColor indexed="11"/>
        <bgColor indexed="64"/>
      </patternFill>
    </fill>
    <fill>
      <patternFill patternType="solid">
        <fgColor indexed="42"/>
        <bgColor indexed="64"/>
      </patternFill>
    </fill>
    <fill>
      <patternFill patternType="solid">
        <fgColor indexed="43"/>
        <bgColor indexed="64"/>
      </patternFill>
    </fill>
    <fill>
      <patternFill patternType="solid">
        <fgColor theme="0" tint="-4.9989318521683403E-2"/>
        <bgColor indexed="64"/>
      </patternFill>
    </fill>
    <fill>
      <patternFill patternType="solid">
        <fgColor rgb="FFCCFFCC"/>
        <bgColor indexed="64"/>
      </patternFill>
    </fill>
  </fills>
  <borders count="34">
    <border>
      <left/>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s>
  <cellStyleXfs count="4">
    <xf numFmtId="0" fontId="0" fillId="0" borderId="0"/>
    <xf numFmtId="44" fontId="1" fillId="0" borderId="0" applyFont="0" applyFill="0" applyBorder="0" applyAlignment="0" applyProtection="0"/>
    <xf numFmtId="0" fontId="4" fillId="0" borderId="0" applyNumberFormat="0" applyFill="0" applyBorder="0" applyAlignment="0" applyProtection="0">
      <alignment vertical="top"/>
      <protection locked="0"/>
    </xf>
    <xf numFmtId="0" fontId="5" fillId="0" borderId="0"/>
  </cellStyleXfs>
  <cellXfs count="150">
    <xf numFmtId="0" fontId="0" fillId="0" borderId="0" xfId="0"/>
    <xf numFmtId="0" fontId="0" fillId="0" borderId="0" xfId="0" applyProtection="1"/>
    <xf numFmtId="0" fontId="0" fillId="0" borderId="0" xfId="0" applyAlignment="1">
      <alignment wrapText="1"/>
    </xf>
    <xf numFmtId="0" fontId="8" fillId="0" borderId="0" xfId="3" applyFont="1"/>
    <xf numFmtId="0" fontId="9" fillId="0" borderId="0" xfId="3" applyFont="1"/>
    <xf numFmtId="0" fontId="9" fillId="0" borderId="0" xfId="3" applyFont="1" applyFill="1" applyBorder="1" applyAlignment="1">
      <alignment vertical="center" wrapText="1"/>
    </xf>
    <xf numFmtId="0" fontId="10" fillId="2" borderId="1" xfId="3" applyFont="1" applyFill="1" applyBorder="1" applyAlignment="1">
      <alignment vertical="center"/>
    </xf>
    <xf numFmtId="0" fontId="10" fillId="2" borderId="2" xfId="3" applyFont="1" applyFill="1" applyBorder="1" applyAlignment="1">
      <alignment vertical="center"/>
    </xf>
    <xf numFmtId="0" fontId="10" fillId="2" borderId="3" xfId="3" applyFont="1" applyFill="1" applyBorder="1" applyAlignment="1">
      <alignment horizontal="center" vertical="center"/>
    </xf>
    <xf numFmtId="0" fontId="8" fillId="0" borderId="0" xfId="3" applyFont="1" applyAlignment="1">
      <alignment vertical="center"/>
    </xf>
    <xf numFmtId="0" fontId="11" fillId="0" borderId="4" xfId="0" applyFont="1" applyBorder="1" applyAlignment="1">
      <alignment horizontal="right" vertical="top"/>
    </xf>
    <xf numFmtId="0" fontId="9" fillId="0" borderId="5" xfId="0" applyFont="1" applyBorder="1" applyAlignment="1">
      <alignment horizontal="right" vertical="top"/>
    </xf>
    <xf numFmtId="0" fontId="9" fillId="0" borderId="6" xfId="0" applyFont="1" applyBorder="1" applyAlignment="1">
      <alignment vertical="top" wrapText="1"/>
    </xf>
    <xf numFmtId="0" fontId="8" fillId="0" borderId="0" xfId="3" applyFont="1" applyAlignment="1">
      <alignment horizontal="left" vertical="center" wrapText="1"/>
    </xf>
    <xf numFmtId="0" fontId="12" fillId="0" borderId="4" xfId="0" applyFont="1" applyBorder="1" applyAlignment="1">
      <alignment horizontal="right" vertical="top"/>
    </xf>
    <xf numFmtId="0" fontId="12" fillId="0" borderId="0" xfId="3" applyFont="1" applyBorder="1" applyAlignment="1">
      <alignment vertical="center" wrapText="1"/>
    </xf>
    <xf numFmtId="0" fontId="9" fillId="0" borderId="0" xfId="3" applyFont="1" applyBorder="1" applyAlignment="1">
      <alignment vertical="center" wrapText="1"/>
    </xf>
    <xf numFmtId="0" fontId="9" fillId="0" borderId="0" xfId="3" applyFont="1" applyBorder="1" applyAlignment="1">
      <alignment horizontal="left" vertical="center" wrapText="1"/>
    </xf>
    <xf numFmtId="0" fontId="9" fillId="0" borderId="0" xfId="3" applyFont="1" applyBorder="1"/>
    <xf numFmtId="0" fontId="13" fillId="0" borderId="0" xfId="0" applyFont="1" applyProtection="1"/>
    <xf numFmtId="0" fontId="9" fillId="0" borderId="0" xfId="0" applyFont="1" applyProtection="1"/>
    <xf numFmtId="0" fontId="9" fillId="0" borderId="0" xfId="0" applyFont="1" applyAlignment="1" applyProtection="1">
      <alignment horizontal="right"/>
    </xf>
    <xf numFmtId="0" fontId="14" fillId="0" borderId="0" xfId="0" applyFont="1" applyAlignment="1" applyProtection="1">
      <alignment horizontal="center"/>
    </xf>
    <xf numFmtId="0" fontId="15" fillId="0" borderId="0" xfId="0" applyFont="1" applyAlignment="1" applyProtection="1">
      <alignment horizontal="right"/>
    </xf>
    <xf numFmtId="0" fontId="9" fillId="3" borderId="0" xfId="0" applyFont="1" applyFill="1" applyProtection="1"/>
    <xf numFmtId="0" fontId="8" fillId="0" borderId="0" xfId="0" applyFont="1" applyAlignment="1" applyProtection="1">
      <alignment horizontal="right"/>
    </xf>
    <xf numFmtId="0" fontId="11" fillId="0" borderId="0" xfId="0" applyFont="1" applyProtection="1"/>
    <xf numFmtId="0" fontId="16" fillId="0" borderId="0" xfId="2" applyFont="1" applyAlignment="1" applyProtection="1">
      <alignment horizontal="center"/>
    </xf>
    <xf numFmtId="0" fontId="17" fillId="0" borderId="0" xfId="0" applyFont="1" applyProtection="1"/>
    <xf numFmtId="0" fontId="8" fillId="0" borderId="0" xfId="0" applyFont="1" applyFill="1" applyAlignment="1" applyProtection="1">
      <protection locked="0"/>
    </xf>
    <xf numFmtId="0" fontId="8" fillId="0" borderId="0" xfId="0" applyFont="1" applyProtection="1"/>
    <xf numFmtId="0" fontId="8" fillId="3" borderId="0" xfId="0" applyFont="1" applyFill="1" applyProtection="1"/>
    <xf numFmtId="0" fontId="8" fillId="0" borderId="7"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8" fillId="0" borderId="9" xfId="0" applyFont="1" applyBorder="1" applyAlignment="1" applyProtection="1">
      <alignment horizontal="center" vertical="center" wrapText="1"/>
    </xf>
    <xf numFmtId="0" fontId="8" fillId="0" borderId="10" xfId="0" applyFont="1" applyBorder="1" applyAlignment="1" applyProtection="1">
      <alignment horizontal="center"/>
    </xf>
    <xf numFmtId="0" fontId="8" fillId="0" borderId="6" xfId="0" applyFont="1" applyBorder="1" applyAlignment="1" applyProtection="1">
      <alignment horizontal="center"/>
    </xf>
    <xf numFmtId="0" fontId="8" fillId="0" borderId="11" xfId="0" applyFont="1" applyBorder="1" applyAlignment="1" applyProtection="1">
      <alignment horizontal="center"/>
    </xf>
    <xf numFmtId="0" fontId="16" fillId="0" borderId="12" xfId="2" applyFont="1" applyBorder="1" applyAlignment="1" applyProtection="1">
      <alignment horizontal="center"/>
    </xf>
    <xf numFmtId="0" fontId="16" fillId="0" borderId="13" xfId="2" applyFont="1" applyBorder="1" applyAlignment="1" applyProtection="1">
      <alignment horizontal="center"/>
    </xf>
    <xf numFmtId="0" fontId="16" fillId="0" borderId="14" xfId="2" applyFont="1" applyBorder="1" applyAlignment="1" applyProtection="1">
      <alignment horizontal="center"/>
    </xf>
    <xf numFmtId="0" fontId="8" fillId="3" borderId="15" xfId="0" applyFont="1" applyFill="1" applyBorder="1" applyProtection="1">
      <protection locked="0"/>
    </xf>
    <xf numFmtId="0" fontId="8" fillId="3" borderId="16" xfId="0" applyFont="1" applyFill="1" applyBorder="1" applyProtection="1">
      <protection locked="0"/>
    </xf>
    <xf numFmtId="180" fontId="8" fillId="0" borderId="16" xfId="0" applyNumberFormat="1" applyFont="1" applyFill="1" applyBorder="1" applyProtection="1"/>
    <xf numFmtId="3" fontId="8" fillId="0" borderId="17" xfId="0" applyNumberFormat="1" applyFont="1" applyFill="1" applyBorder="1" applyProtection="1"/>
    <xf numFmtId="0" fontId="8" fillId="3" borderId="10" xfId="0" applyFont="1" applyFill="1" applyBorder="1" applyProtection="1">
      <protection locked="0"/>
    </xf>
    <xf numFmtId="0" fontId="8" fillId="3" borderId="6" xfId="0" applyFont="1" applyFill="1" applyBorder="1" applyProtection="1">
      <protection locked="0"/>
    </xf>
    <xf numFmtId="0" fontId="8" fillId="3" borderId="18" xfId="0" applyFont="1" applyFill="1" applyBorder="1" applyProtection="1">
      <protection locked="0"/>
    </xf>
    <xf numFmtId="0" fontId="8" fillId="3" borderId="3" xfId="0" applyFont="1" applyFill="1" applyBorder="1" applyProtection="1">
      <protection locked="0"/>
    </xf>
    <xf numFmtId="0" fontId="18" fillId="0" borderId="19" xfId="0" applyFont="1" applyFill="1" applyBorder="1" applyProtection="1"/>
    <xf numFmtId="3" fontId="18" fillId="0" borderId="20" xfId="0" applyNumberFormat="1" applyFont="1" applyFill="1" applyBorder="1" applyProtection="1"/>
    <xf numFmtId="0" fontId="18" fillId="0" borderId="20" xfId="0" applyFont="1" applyFill="1" applyBorder="1" applyProtection="1"/>
    <xf numFmtId="4" fontId="18" fillId="0" borderId="20" xfId="0" applyNumberFormat="1" applyFont="1" applyFill="1" applyBorder="1" applyProtection="1"/>
    <xf numFmtId="3" fontId="18" fillId="0" borderId="21" xfId="0" applyNumberFormat="1" applyFont="1" applyFill="1" applyBorder="1" applyProtection="1"/>
    <xf numFmtId="0" fontId="8" fillId="0" borderId="0" xfId="0" applyFont="1" applyFill="1" applyProtection="1"/>
    <xf numFmtId="3" fontId="8" fillId="0" borderId="0" xfId="0" applyNumberFormat="1" applyFont="1" applyProtection="1"/>
    <xf numFmtId="0" fontId="18" fillId="0" borderId="0" xfId="0" applyFont="1" applyProtection="1"/>
    <xf numFmtId="0" fontId="9" fillId="0" borderId="22" xfId="0" applyFont="1" applyBorder="1" applyProtection="1"/>
    <xf numFmtId="0" fontId="9" fillId="0" borderId="23" xfId="0" applyFont="1" applyBorder="1" applyProtection="1"/>
    <xf numFmtId="0" fontId="8" fillId="0" borderId="23" xfId="0" applyFont="1" applyBorder="1" applyAlignment="1" applyProtection="1">
      <alignment horizontal="right"/>
    </xf>
    <xf numFmtId="0" fontId="8" fillId="0" borderId="23" xfId="0" applyFont="1" applyBorder="1" applyProtection="1"/>
    <xf numFmtId="0" fontId="8" fillId="0" borderId="24" xfId="0" applyFont="1" applyBorder="1" applyProtection="1"/>
    <xf numFmtId="0" fontId="8" fillId="0" borderId="25" xfId="0" applyFont="1" applyBorder="1" applyProtection="1"/>
    <xf numFmtId="0" fontId="8" fillId="0" borderId="0" xfId="0" applyFont="1" applyBorder="1" applyProtection="1"/>
    <xf numFmtId="0" fontId="8" fillId="0" borderId="0" xfId="0" applyFont="1" applyBorder="1" applyAlignment="1" applyProtection="1">
      <alignment horizontal="right"/>
    </xf>
    <xf numFmtId="3" fontId="8" fillId="0" borderId="0" xfId="0" applyNumberFormat="1" applyFont="1" applyBorder="1" applyProtection="1"/>
    <xf numFmtId="0" fontId="8" fillId="0" borderId="26" xfId="0" applyFont="1" applyBorder="1" applyProtection="1"/>
    <xf numFmtId="0" fontId="9" fillId="0" borderId="25" xfId="0" applyFont="1" applyBorder="1" applyProtection="1"/>
    <xf numFmtId="0" fontId="9" fillId="0" borderId="0" xfId="0" applyFont="1" applyBorder="1" applyProtection="1"/>
    <xf numFmtId="2" fontId="8" fillId="0" borderId="0" xfId="0" applyNumberFormat="1" applyFont="1" applyBorder="1" applyProtection="1"/>
    <xf numFmtId="0" fontId="9" fillId="0" borderId="26" xfId="0" applyFont="1" applyBorder="1" applyProtection="1"/>
    <xf numFmtId="0" fontId="16" fillId="0" borderId="0" xfId="2" applyFont="1" applyAlignment="1" applyProtection="1">
      <alignment horizontal="center" vertical="top"/>
    </xf>
    <xf numFmtId="3" fontId="8" fillId="0" borderId="0" xfId="0" applyNumberFormat="1" applyFont="1" applyBorder="1" applyAlignment="1" applyProtection="1">
      <alignment vertical="top"/>
    </xf>
    <xf numFmtId="0" fontId="8" fillId="0" borderId="0" xfId="0" applyFont="1" applyBorder="1" applyAlignment="1" applyProtection="1">
      <alignment vertical="top"/>
    </xf>
    <xf numFmtId="0" fontId="9" fillId="0" borderId="0" xfId="0" applyFont="1" applyAlignment="1" applyProtection="1">
      <alignment vertical="top"/>
    </xf>
    <xf numFmtId="1" fontId="8" fillId="0" borderId="0" xfId="0" applyNumberFormat="1" applyFont="1" applyBorder="1" applyProtection="1"/>
    <xf numFmtId="0" fontId="18" fillId="0" borderId="0" xfId="0" applyFont="1" applyBorder="1" applyAlignment="1" applyProtection="1">
      <alignment horizontal="right"/>
    </xf>
    <xf numFmtId="2" fontId="18" fillId="0" borderId="0" xfId="0" applyNumberFormat="1" applyFont="1" applyBorder="1" applyProtection="1"/>
    <xf numFmtId="0" fontId="18" fillId="0" borderId="0" xfId="0" applyFont="1" applyBorder="1" applyProtection="1"/>
    <xf numFmtId="0" fontId="9" fillId="0" borderId="27" xfId="0" applyFont="1" applyBorder="1" applyProtection="1"/>
    <xf numFmtId="0" fontId="9" fillId="0" borderId="28" xfId="0" applyFont="1" applyBorder="1" applyProtection="1"/>
    <xf numFmtId="0" fontId="8" fillId="0" borderId="28" xfId="0" applyFont="1" applyBorder="1" applyAlignment="1" applyProtection="1">
      <alignment horizontal="right"/>
    </xf>
    <xf numFmtId="1" fontId="8" fillId="0" borderId="28" xfId="0" applyNumberFormat="1" applyFont="1" applyBorder="1" applyProtection="1"/>
    <xf numFmtId="0" fontId="8" fillId="0" borderId="28" xfId="0" applyFont="1" applyBorder="1" applyProtection="1"/>
    <xf numFmtId="0" fontId="9" fillId="0" borderId="29" xfId="0" applyFont="1" applyBorder="1" applyProtection="1"/>
    <xf numFmtId="0" fontId="19" fillId="0" borderId="0" xfId="0" applyFont="1" applyProtection="1"/>
    <xf numFmtId="0" fontId="14" fillId="0" borderId="0" xfId="0" applyFont="1" applyProtection="1"/>
    <xf numFmtId="0" fontId="20" fillId="0" borderId="0" xfId="0" applyFont="1" applyProtection="1"/>
    <xf numFmtId="0" fontId="21" fillId="0" borderId="0" xfId="0" applyFont="1" applyProtection="1"/>
    <xf numFmtId="3" fontId="8" fillId="3" borderId="0" xfId="0" applyNumberFormat="1" applyFont="1" applyFill="1" applyProtection="1"/>
    <xf numFmtId="0" fontId="22" fillId="0" borderId="0" xfId="2" applyFont="1" applyAlignment="1" applyProtection="1">
      <alignment horizontal="center"/>
    </xf>
    <xf numFmtId="0" fontId="8" fillId="3" borderId="15" xfId="0" applyFont="1" applyFill="1" applyBorder="1" applyProtection="1"/>
    <xf numFmtId="0" fontId="8" fillId="3" borderId="16" xfId="0" applyFont="1" applyFill="1" applyBorder="1" applyProtection="1"/>
    <xf numFmtId="181" fontId="8" fillId="4" borderId="16" xfId="0" applyNumberFormat="1" applyFont="1" applyFill="1" applyBorder="1" applyProtection="1"/>
    <xf numFmtId="0" fontId="8" fillId="3" borderId="10" xfId="0" applyFont="1" applyFill="1" applyBorder="1" applyProtection="1"/>
    <xf numFmtId="0" fontId="8" fillId="3" borderId="6" xfId="0" applyFont="1" applyFill="1" applyBorder="1" applyProtection="1"/>
    <xf numFmtId="181" fontId="8" fillId="4" borderId="6" xfId="0" applyNumberFormat="1" applyFont="1" applyFill="1" applyBorder="1" applyProtection="1"/>
    <xf numFmtId="181" fontId="8" fillId="3" borderId="6" xfId="0" applyNumberFormat="1" applyFont="1" applyFill="1" applyBorder="1" applyProtection="1"/>
    <xf numFmtId="0" fontId="8" fillId="3" borderId="18" xfId="0" applyFont="1" applyFill="1" applyBorder="1" applyProtection="1"/>
    <xf numFmtId="0" fontId="8" fillId="3" borderId="3" xfId="0" applyFont="1" applyFill="1" applyBorder="1" applyProtection="1"/>
    <xf numFmtId="181" fontId="8" fillId="3" borderId="3" xfId="0" applyNumberFormat="1" applyFont="1" applyFill="1" applyBorder="1" applyProtection="1"/>
    <xf numFmtId="0" fontId="21" fillId="0" borderId="0" xfId="0" applyFont="1" applyAlignment="1" applyProtection="1">
      <alignment vertical="top"/>
    </xf>
    <xf numFmtId="0" fontId="16" fillId="0" borderId="0" xfId="2" applyFont="1" applyAlignment="1" applyProtection="1"/>
    <xf numFmtId="0" fontId="9" fillId="0" borderId="8" xfId="0" applyFont="1" applyBorder="1" applyAlignment="1" applyProtection="1">
      <alignment horizontal="center" vertical="center" wrapText="1" shrinkToFit="1"/>
    </xf>
    <xf numFmtId="180" fontId="8" fillId="3" borderId="16" xfId="0" applyNumberFormat="1" applyFont="1" applyFill="1" applyBorder="1" applyProtection="1">
      <protection locked="0"/>
    </xf>
    <xf numFmtId="180" fontId="8" fillId="3" borderId="6" xfId="0" applyNumberFormat="1" applyFont="1" applyFill="1" applyBorder="1" applyProtection="1">
      <protection locked="0"/>
    </xf>
    <xf numFmtId="180" fontId="8" fillId="3" borderId="3" xfId="0" applyNumberFormat="1" applyFont="1" applyFill="1" applyBorder="1" applyProtection="1">
      <protection locked="0"/>
    </xf>
    <xf numFmtId="0" fontId="16" fillId="0" borderId="0" xfId="2" applyFont="1" applyFill="1" applyAlignment="1" applyProtection="1">
      <alignment horizontal="center"/>
    </xf>
    <xf numFmtId="1" fontId="8" fillId="0" borderId="0" xfId="0" applyNumberFormat="1" applyFont="1" applyBorder="1" applyAlignment="1" applyProtection="1">
      <alignment vertical="top"/>
    </xf>
    <xf numFmtId="0" fontId="9" fillId="0" borderId="0" xfId="0" applyFont="1"/>
    <xf numFmtId="0" fontId="18" fillId="0" borderId="28" xfId="0" applyFont="1" applyBorder="1" applyAlignment="1" applyProtection="1">
      <alignment horizontal="right"/>
    </xf>
    <xf numFmtId="2" fontId="18" fillId="0" borderId="28" xfId="0" applyNumberFormat="1" applyFont="1" applyBorder="1" applyProtection="1"/>
    <xf numFmtId="0" fontId="18" fillId="0" borderId="28" xfId="0" applyFont="1" applyBorder="1" applyProtection="1"/>
    <xf numFmtId="180" fontId="8" fillId="4" borderId="16" xfId="0" applyNumberFormat="1" applyFont="1" applyFill="1" applyBorder="1" applyProtection="1"/>
    <xf numFmtId="180" fontId="8" fillId="4" borderId="6" xfId="0" applyNumberFormat="1" applyFont="1" applyFill="1" applyBorder="1" applyProtection="1"/>
    <xf numFmtId="180" fontId="8" fillId="3" borderId="6" xfId="0" applyNumberFormat="1" applyFont="1" applyFill="1" applyBorder="1" applyProtection="1"/>
    <xf numFmtId="180" fontId="8" fillId="3" borderId="3" xfId="0" applyNumberFormat="1" applyFont="1" applyFill="1" applyBorder="1" applyProtection="1"/>
    <xf numFmtId="2" fontId="8" fillId="0" borderId="0" xfId="0" applyNumberFormat="1" applyFont="1" applyBorder="1" applyAlignment="1" applyProtection="1">
      <alignment vertical="top"/>
    </xf>
    <xf numFmtId="0" fontId="8" fillId="0" borderId="0" xfId="0" applyFont="1" applyAlignment="1" applyProtection="1">
      <alignment wrapText="1"/>
    </xf>
    <xf numFmtId="0" fontId="9" fillId="0" borderId="0" xfId="0" applyFont="1" applyAlignment="1" applyProtection="1">
      <alignment wrapText="1"/>
    </xf>
    <xf numFmtId="49" fontId="26" fillId="6" borderId="6" xfId="3" applyNumberFormat="1" applyFont="1" applyFill="1" applyBorder="1" applyAlignment="1" applyProtection="1">
      <alignment horizontal="center"/>
      <protection locked="0"/>
    </xf>
    <xf numFmtId="0" fontId="17" fillId="0" borderId="0" xfId="0" applyFont="1" applyFill="1" applyBorder="1" applyAlignment="1" applyProtection="1"/>
    <xf numFmtId="0" fontId="8" fillId="0" borderId="0" xfId="0" applyFont="1" applyFill="1" applyAlignment="1" applyProtection="1"/>
    <xf numFmtId="180" fontId="8" fillId="0" borderId="31" xfId="0" applyNumberFormat="1" applyFont="1" applyFill="1" applyBorder="1" applyProtection="1"/>
    <xf numFmtId="0" fontId="16" fillId="0" borderId="18" xfId="2" applyFont="1" applyBorder="1" applyAlignment="1" applyProtection="1">
      <alignment horizontal="center"/>
    </xf>
    <xf numFmtId="0" fontId="16" fillId="0" borderId="3" xfId="2" applyFont="1" applyBorder="1" applyAlignment="1" applyProtection="1">
      <alignment horizontal="center"/>
    </xf>
    <xf numFmtId="0" fontId="18" fillId="0" borderId="32" xfId="0" applyFont="1" applyFill="1" applyBorder="1" applyProtection="1"/>
    <xf numFmtId="3" fontId="18" fillId="0" borderId="33" xfId="0" applyNumberFormat="1" applyFont="1" applyFill="1" applyBorder="1" applyProtection="1"/>
    <xf numFmtId="0" fontId="18" fillId="0" borderId="33" xfId="0" applyFont="1" applyFill="1" applyBorder="1" applyProtection="1"/>
    <xf numFmtId="0" fontId="9" fillId="3" borderId="6" xfId="0" applyFont="1" applyFill="1" applyBorder="1" applyProtection="1"/>
    <xf numFmtId="0" fontId="9" fillId="3" borderId="6" xfId="0" applyFont="1" applyFill="1" applyBorder="1" applyProtection="1">
      <protection locked="0"/>
    </xf>
    <xf numFmtId="0" fontId="9" fillId="5" borderId="4" xfId="3" applyFont="1" applyFill="1" applyBorder="1" applyAlignment="1" applyProtection="1">
      <alignment horizontal="center" vertical="center" wrapText="1"/>
      <protection hidden="1"/>
    </xf>
    <xf numFmtId="0" fontId="9" fillId="5" borderId="5" xfId="3" applyFont="1" applyFill="1" applyBorder="1" applyAlignment="1" applyProtection="1">
      <alignment horizontal="center" vertical="center" wrapText="1"/>
      <protection hidden="1"/>
    </xf>
    <xf numFmtId="0" fontId="9" fillId="5" borderId="30" xfId="3" applyFont="1" applyFill="1" applyBorder="1" applyAlignment="1" applyProtection="1">
      <alignment horizontal="center" vertical="center" wrapText="1"/>
      <protection hidden="1"/>
    </xf>
    <xf numFmtId="0" fontId="23" fillId="0" borderId="0" xfId="3" applyFont="1" applyAlignment="1">
      <alignment horizontal="left" vertical="center"/>
    </xf>
    <xf numFmtId="49" fontId="24" fillId="0" borderId="0" xfId="3" applyNumberFormat="1" applyFont="1" applyFill="1" applyBorder="1" applyAlignment="1">
      <alignment horizontal="left" wrapText="1"/>
    </xf>
    <xf numFmtId="49" fontId="25" fillId="0" borderId="0" xfId="3" applyNumberFormat="1" applyFont="1" applyFill="1" applyBorder="1" applyAlignment="1">
      <alignment horizontal="left" wrapText="1"/>
    </xf>
    <xf numFmtId="49" fontId="26" fillId="0" borderId="0" xfId="3" applyNumberFormat="1" applyFont="1" applyFill="1" applyBorder="1" applyAlignment="1">
      <alignment horizontal="center"/>
    </xf>
    <xf numFmtId="0" fontId="8" fillId="0" borderId="0" xfId="0" applyFont="1" applyAlignment="1" applyProtection="1">
      <alignment wrapText="1"/>
    </xf>
    <xf numFmtId="0" fontId="9" fillId="0" borderId="0" xfId="0" applyFont="1" applyAlignment="1" applyProtection="1">
      <alignment wrapText="1"/>
    </xf>
    <xf numFmtId="0" fontId="8" fillId="0" borderId="25" xfId="0" applyFont="1" applyBorder="1" applyAlignment="1" applyProtection="1">
      <alignment horizontal="right" vertical="top" wrapText="1"/>
    </xf>
    <xf numFmtId="0" fontId="8" fillId="0" borderId="0" xfId="0" applyFont="1" applyBorder="1" applyAlignment="1" applyProtection="1">
      <alignment horizontal="right" vertical="top" wrapText="1"/>
    </xf>
    <xf numFmtId="0" fontId="17" fillId="3" borderId="6" xfId="0" applyFont="1" applyFill="1" applyBorder="1" applyAlignment="1" applyProtection="1">
      <alignment horizontal="center"/>
    </xf>
    <xf numFmtId="0" fontId="8" fillId="3" borderId="6" xfId="0" applyFont="1" applyFill="1" applyBorder="1" applyAlignment="1" applyProtection="1">
      <alignment horizontal="center"/>
    </xf>
    <xf numFmtId="0" fontId="17" fillId="3" borderId="0" xfId="0" applyFont="1" applyFill="1" applyBorder="1" applyAlignment="1" applyProtection="1">
      <alignment horizontal="left"/>
    </xf>
    <xf numFmtId="0" fontId="8" fillId="3" borderId="0" xfId="0" applyFont="1" applyFill="1" applyAlignment="1" applyProtection="1">
      <alignment horizontal="left"/>
    </xf>
    <xf numFmtId="0" fontId="8" fillId="3" borderId="4" xfId="0" applyFont="1" applyFill="1" applyBorder="1" applyAlignment="1" applyProtection="1">
      <alignment horizontal="center"/>
      <protection locked="0"/>
    </xf>
    <xf numFmtId="0" fontId="8" fillId="3" borderId="5" xfId="0" applyFont="1" applyFill="1" applyBorder="1" applyAlignment="1" applyProtection="1">
      <alignment horizontal="center"/>
      <protection locked="0"/>
    </xf>
    <xf numFmtId="0" fontId="8" fillId="3" borderId="30" xfId="0" applyFont="1" applyFill="1" applyBorder="1" applyAlignment="1" applyProtection="1">
      <alignment horizontal="center"/>
      <protection locked="0"/>
    </xf>
    <xf numFmtId="0" fontId="8" fillId="3" borderId="0" xfId="0" applyFont="1" applyFill="1" applyBorder="1" applyAlignment="1" applyProtection="1">
      <alignment horizontal="left"/>
    </xf>
  </cellXfs>
  <cellStyles count="4">
    <cellStyle name="Euro" xfId="1"/>
    <cellStyle name="Link" xfId="2" builtinId="8"/>
    <cellStyle name="Standard" xfId="0" builtinId="0"/>
    <cellStyle name="Standard_20120319_Datenblatt_PARTIKELFILTER" xfId="3"/>
  </cellStyles>
  <dxfs count="4">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946C"/>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5219700</xdr:colOff>
      <xdr:row>1</xdr:row>
      <xdr:rowOff>180975</xdr:rowOff>
    </xdr:from>
    <xdr:to>
      <xdr:col>6</xdr:col>
      <xdr:colOff>6315075</xdr:colOff>
      <xdr:row>1</xdr:row>
      <xdr:rowOff>619125</xdr:rowOff>
    </xdr:to>
    <xdr:pic>
      <xdr:nvPicPr>
        <xdr:cNvPr id="11315" name="Grafik 3">
          <a:extLst>
            <a:ext uri="{FF2B5EF4-FFF2-40B4-BE49-F238E27FC236}">
              <a16:creationId xmlns:a16="http://schemas.microsoft.com/office/drawing/2014/main" id="{DDAE0FB2-8546-51A8-ADAA-E9C5B08F9C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67575" y="361950"/>
          <a:ext cx="10953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KUME~1\N1D58~1.PEH\LOKALE~1\Temp\Tempor&#228;res%20Verzeichnis%202%20f&#252;r%202009-09-25%20-%20Verlustberechnung%20WEB.zip\2009-09-24%20Maximaler%20Rohrnetzverlust_Tabh.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läuterung"/>
      <sheetName val="Rohrnetzverlust_Tabh"/>
      <sheetName val="Beispiel"/>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B1:G87"/>
  <sheetViews>
    <sheetView showGridLines="0" tabSelected="1" zoomScaleNormal="100" workbookViewId="0">
      <selection activeCell="G5" sqref="G5"/>
    </sheetView>
  </sheetViews>
  <sheetFormatPr baseColWidth="10" defaultColWidth="12.5703125" defaultRowHeight="15" x14ac:dyDescent="0.25"/>
  <cols>
    <col min="1" max="1" width="2.7109375" style="3" customWidth="1"/>
    <col min="2" max="2" width="6.85546875" style="4" customWidth="1"/>
    <col min="3" max="6" width="5.28515625" style="4" customWidth="1"/>
    <col min="7" max="7" width="96.85546875" style="4" customWidth="1"/>
    <col min="8" max="16384" width="12.5703125" style="3"/>
  </cols>
  <sheetData>
    <row r="1" spans="2:7" ht="14.25" customHeight="1" x14ac:dyDescent="0.25">
      <c r="B1" s="3"/>
      <c r="C1" s="3"/>
      <c r="D1" s="3"/>
      <c r="E1" s="3"/>
      <c r="F1" s="3"/>
      <c r="G1" s="3"/>
    </row>
    <row r="2" spans="2:7" ht="63.75" customHeight="1" x14ac:dyDescent="0.25">
      <c r="B2" s="134" t="s">
        <v>121</v>
      </c>
      <c r="C2" s="134"/>
      <c r="D2" s="134"/>
      <c r="E2" s="134"/>
      <c r="F2" s="134"/>
      <c r="G2" s="134"/>
    </row>
    <row r="3" spans="2:7" ht="31.5" customHeight="1" x14ac:dyDescent="0.5">
      <c r="B3" s="135" t="s">
        <v>114</v>
      </c>
      <c r="C3" s="135"/>
      <c r="D3" s="135"/>
      <c r="E3" s="135"/>
      <c r="F3" s="135"/>
      <c r="G3" s="135"/>
    </row>
    <row r="4" spans="2:7" ht="28.5" customHeight="1" x14ac:dyDescent="0.35">
      <c r="B4" s="136" t="s">
        <v>115</v>
      </c>
      <c r="C4" s="136"/>
      <c r="D4" s="136"/>
      <c r="E4" s="136"/>
      <c r="F4" s="136"/>
      <c r="G4" s="136"/>
    </row>
    <row r="5" spans="2:7" ht="28.5" customHeight="1" x14ac:dyDescent="0.3">
      <c r="B5" s="3"/>
      <c r="C5" s="137" t="s">
        <v>122</v>
      </c>
      <c r="D5" s="137"/>
      <c r="E5" s="137"/>
      <c r="F5" s="137"/>
      <c r="G5" s="120"/>
    </row>
    <row r="8" spans="2:7" ht="40.5" customHeight="1" x14ac:dyDescent="0.25">
      <c r="B8" s="131" t="s">
        <v>62</v>
      </c>
      <c r="C8" s="132"/>
      <c r="D8" s="132"/>
      <c r="E8" s="132"/>
      <c r="F8" s="132"/>
      <c r="G8" s="133"/>
    </row>
    <row r="9" spans="2:7" ht="12" customHeight="1" x14ac:dyDescent="0.25">
      <c r="G9" s="5"/>
    </row>
    <row r="10" spans="2:7" x14ac:dyDescent="0.25">
      <c r="B10" s="5"/>
      <c r="C10" s="5"/>
      <c r="D10" s="5"/>
      <c r="E10" s="5"/>
      <c r="F10" s="5"/>
      <c r="G10" s="5"/>
    </row>
    <row r="11" spans="2:7" s="9" customFormat="1" x14ac:dyDescent="0.2">
      <c r="B11" s="6" t="s">
        <v>20</v>
      </c>
      <c r="C11" s="7" t="s">
        <v>116</v>
      </c>
      <c r="D11" s="7"/>
      <c r="E11" s="7"/>
      <c r="F11" s="7"/>
      <c r="G11" s="8" t="s">
        <v>18</v>
      </c>
    </row>
    <row r="12" spans="2:7" s="13" customFormat="1" ht="30" customHeight="1" x14ac:dyDescent="0.2">
      <c r="B12" s="10">
        <v>1</v>
      </c>
      <c r="C12" s="11"/>
      <c r="D12" s="11"/>
      <c r="E12" s="11"/>
      <c r="F12" s="11"/>
      <c r="G12" s="12" t="s">
        <v>67</v>
      </c>
    </row>
    <row r="13" spans="2:7" s="13" customFormat="1" ht="25.5" x14ac:dyDescent="0.2">
      <c r="B13" s="14">
        <v>2</v>
      </c>
      <c r="C13" s="11"/>
      <c r="D13" s="11"/>
      <c r="E13" s="11"/>
      <c r="F13" s="11"/>
      <c r="G13" s="12" t="s">
        <v>112</v>
      </c>
    </row>
    <row r="14" spans="2:7" s="13" customFormat="1" x14ac:dyDescent="0.2">
      <c r="B14" s="14">
        <v>3</v>
      </c>
      <c r="C14" s="11"/>
      <c r="D14" s="11"/>
      <c r="E14" s="11"/>
      <c r="F14" s="11"/>
      <c r="G14" s="12" t="s">
        <v>46</v>
      </c>
    </row>
    <row r="15" spans="2:7" s="13" customFormat="1" x14ac:dyDescent="0.2">
      <c r="B15" s="14">
        <v>4</v>
      </c>
      <c r="C15" s="11"/>
      <c r="D15" s="11"/>
      <c r="E15" s="11"/>
      <c r="F15" s="11"/>
      <c r="G15" s="12" t="s">
        <v>35</v>
      </c>
    </row>
    <row r="16" spans="2:7" s="13" customFormat="1" x14ac:dyDescent="0.2">
      <c r="B16" s="14">
        <v>5</v>
      </c>
      <c r="C16" s="11"/>
      <c r="D16" s="11"/>
      <c r="E16" s="11"/>
      <c r="F16" s="11"/>
      <c r="G16" s="12" t="s">
        <v>36</v>
      </c>
    </row>
    <row r="17" spans="2:7" s="13" customFormat="1" x14ac:dyDescent="0.2">
      <c r="B17" s="14">
        <v>6</v>
      </c>
      <c r="C17" s="11"/>
      <c r="D17" s="11"/>
      <c r="E17" s="11"/>
      <c r="F17" s="11"/>
      <c r="G17" s="12" t="s">
        <v>37</v>
      </c>
    </row>
    <row r="18" spans="2:7" s="13" customFormat="1" x14ac:dyDescent="0.2">
      <c r="B18" s="14">
        <v>7</v>
      </c>
      <c r="C18" s="11"/>
      <c r="D18" s="11"/>
      <c r="E18" s="11"/>
      <c r="F18" s="11"/>
      <c r="G18" s="12" t="s">
        <v>83</v>
      </c>
    </row>
    <row r="19" spans="2:7" s="13" customFormat="1" ht="25.5" x14ac:dyDescent="0.2">
      <c r="B19" s="14">
        <v>8</v>
      </c>
      <c r="C19" s="11"/>
      <c r="D19" s="11"/>
      <c r="E19" s="11"/>
      <c r="F19" s="11"/>
      <c r="G19" s="12" t="s">
        <v>118</v>
      </c>
    </row>
    <row r="20" spans="2:7" s="13" customFormat="1" x14ac:dyDescent="0.2">
      <c r="B20" s="14">
        <v>10</v>
      </c>
      <c r="C20" s="11"/>
      <c r="D20" s="11"/>
      <c r="E20" s="11"/>
      <c r="F20" s="11"/>
      <c r="G20" s="12" t="s">
        <v>38</v>
      </c>
    </row>
    <row r="21" spans="2:7" s="13" customFormat="1" x14ac:dyDescent="0.2">
      <c r="B21" s="14">
        <v>11</v>
      </c>
      <c r="C21" s="11"/>
      <c r="D21" s="11"/>
      <c r="E21" s="11"/>
      <c r="F21" s="11"/>
      <c r="G21" s="12" t="s">
        <v>50</v>
      </c>
    </row>
    <row r="22" spans="2:7" s="13" customFormat="1" ht="40.5" customHeight="1" x14ac:dyDescent="0.2">
      <c r="B22" s="14">
        <v>12</v>
      </c>
      <c r="C22" s="11"/>
      <c r="D22" s="11"/>
      <c r="E22" s="11"/>
      <c r="F22" s="11"/>
      <c r="G22" s="12" t="s">
        <v>66</v>
      </c>
    </row>
    <row r="23" spans="2:7" s="13" customFormat="1" ht="38.25" x14ac:dyDescent="0.2">
      <c r="B23" s="14">
        <v>13</v>
      </c>
      <c r="C23" s="11"/>
      <c r="D23" s="11"/>
      <c r="E23" s="11"/>
      <c r="F23" s="11"/>
      <c r="G23" s="12" t="s">
        <v>111</v>
      </c>
    </row>
    <row r="24" spans="2:7" s="13" customFormat="1" ht="25.5" x14ac:dyDescent="0.2">
      <c r="B24" s="14">
        <v>14</v>
      </c>
      <c r="C24" s="11"/>
      <c r="D24" s="11"/>
      <c r="E24" s="11"/>
      <c r="F24" s="11"/>
      <c r="G24" s="12" t="s">
        <v>51</v>
      </c>
    </row>
    <row r="25" spans="2:7" s="13" customFormat="1" ht="30" customHeight="1" x14ac:dyDescent="0.2">
      <c r="B25" s="14">
        <v>15</v>
      </c>
      <c r="C25" s="11"/>
      <c r="D25" s="11"/>
      <c r="E25" s="11"/>
      <c r="F25" s="11"/>
      <c r="G25" s="12" t="s">
        <v>71</v>
      </c>
    </row>
    <row r="26" spans="2:7" s="13" customFormat="1" x14ac:dyDescent="0.2">
      <c r="B26" s="14">
        <v>16</v>
      </c>
      <c r="C26" s="11"/>
      <c r="D26" s="11"/>
      <c r="E26" s="11"/>
      <c r="F26" s="11"/>
      <c r="G26" s="12" t="s">
        <v>52</v>
      </c>
    </row>
    <row r="27" spans="2:7" s="13" customFormat="1" ht="12.75" customHeight="1" x14ac:dyDescent="0.2">
      <c r="B27" s="15"/>
      <c r="C27" s="16"/>
      <c r="D27" s="16"/>
      <c r="E27" s="16"/>
      <c r="F27" s="16"/>
      <c r="G27" s="17"/>
    </row>
    <row r="28" spans="2:7" s="13" customFormat="1" x14ac:dyDescent="0.2">
      <c r="B28" s="6"/>
      <c r="C28" s="7"/>
      <c r="D28" s="7"/>
      <c r="E28" s="7"/>
      <c r="F28" s="7"/>
      <c r="G28" s="8" t="s">
        <v>117</v>
      </c>
    </row>
    <row r="29" spans="2:7" s="13" customFormat="1" x14ac:dyDescent="0.2">
      <c r="B29" s="14">
        <v>20</v>
      </c>
      <c r="C29" s="11"/>
      <c r="D29" s="11"/>
      <c r="E29" s="11"/>
      <c r="F29" s="11"/>
      <c r="G29" s="12" t="s">
        <v>54</v>
      </c>
    </row>
    <row r="30" spans="2:7" s="13" customFormat="1" x14ac:dyDescent="0.2">
      <c r="B30" s="14">
        <v>21</v>
      </c>
      <c r="C30" s="11"/>
      <c r="D30" s="11"/>
      <c r="E30" s="11"/>
      <c r="F30" s="11"/>
      <c r="G30" s="12" t="s">
        <v>70</v>
      </c>
    </row>
    <row r="31" spans="2:7" s="13" customFormat="1" x14ac:dyDescent="0.2">
      <c r="B31" s="14">
        <v>22</v>
      </c>
      <c r="C31" s="11"/>
      <c r="D31" s="11"/>
      <c r="E31" s="11"/>
      <c r="F31" s="11"/>
      <c r="G31" s="12" t="s">
        <v>53</v>
      </c>
    </row>
    <row r="32" spans="2:7" s="13" customFormat="1" x14ac:dyDescent="0.2">
      <c r="B32" s="14">
        <v>23</v>
      </c>
      <c r="C32" s="11"/>
      <c r="D32" s="11"/>
      <c r="E32" s="11"/>
      <c r="F32" s="11"/>
      <c r="G32" s="12" t="s">
        <v>55</v>
      </c>
    </row>
    <row r="33" spans="2:7" s="13" customFormat="1" ht="38.25" x14ac:dyDescent="0.2">
      <c r="B33" s="14">
        <v>24</v>
      </c>
      <c r="C33" s="11"/>
      <c r="D33" s="11"/>
      <c r="E33" s="11"/>
      <c r="F33" s="11"/>
      <c r="G33" s="12" t="s">
        <v>87</v>
      </c>
    </row>
    <row r="34" spans="2:7" s="13" customFormat="1" ht="25.5" x14ac:dyDescent="0.2">
      <c r="B34" s="14">
        <v>25</v>
      </c>
      <c r="C34" s="11"/>
      <c r="D34" s="11"/>
      <c r="E34" s="11"/>
      <c r="F34" s="11"/>
      <c r="G34" s="12" t="s">
        <v>60</v>
      </c>
    </row>
    <row r="35" spans="2:7" ht="25.5" x14ac:dyDescent="0.25">
      <c r="B35" s="14">
        <v>26</v>
      </c>
      <c r="C35" s="11"/>
      <c r="D35" s="11"/>
      <c r="E35" s="11"/>
      <c r="F35" s="11"/>
      <c r="G35" s="12" t="s">
        <v>85</v>
      </c>
    </row>
    <row r="36" spans="2:7" ht="25.5" x14ac:dyDescent="0.25">
      <c r="B36" s="14">
        <v>27</v>
      </c>
      <c r="C36" s="11"/>
      <c r="D36" s="11"/>
      <c r="E36" s="11"/>
      <c r="F36" s="11"/>
      <c r="G36" s="12" t="s">
        <v>86</v>
      </c>
    </row>
    <row r="37" spans="2:7" ht="25.5" x14ac:dyDescent="0.25">
      <c r="B37" s="14">
        <v>30</v>
      </c>
      <c r="C37" s="11"/>
      <c r="D37" s="11"/>
      <c r="E37" s="11"/>
      <c r="F37" s="11"/>
      <c r="G37" s="12" t="s">
        <v>47</v>
      </c>
    </row>
    <row r="38" spans="2:7" x14ac:dyDescent="0.25">
      <c r="B38" s="18"/>
      <c r="C38" s="18"/>
      <c r="D38" s="18"/>
      <c r="E38" s="18"/>
      <c r="F38" s="18"/>
      <c r="G38" s="3"/>
    </row>
    <row r="39" spans="2:7" x14ac:dyDescent="0.25">
      <c r="B39" s="18"/>
      <c r="C39" s="18"/>
      <c r="D39" s="18"/>
      <c r="E39" s="18"/>
      <c r="F39" s="18"/>
      <c r="G39" s="3"/>
    </row>
    <row r="40" spans="2:7" x14ac:dyDescent="0.25">
      <c r="B40" s="18"/>
      <c r="C40" s="18"/>
      <c r="D40" s="18"/>
      <c r="E40" s="18"/>
      <c r="F40" s="18"/>
      <c r="G40" s="3"/>
    </row>
    <row r="41" spans="2:7" x14ac:dyDescent="0.25">
      <c r="B41" s="18"/>
      <c r="C41" s="18"/>
      <c r="D41" s="18"/>
      <c r="E41" s="18"/>
      <c r="F41" s="18"/>
      <c r="G41" s="3"/>
    </row>
    <row r="42" spans="2:7" x14ac:dyDescent="0.25">
      <c r="B42" s="18"/>
      <c r="C42" s="18"/>
      <c r="D42" s="18"/>
      <c r="E42" s="18"/>
      <c r="F42" s="18"/>
      <c r="G42" s="3"/>
    </row>
    <row r="43" spans="2:7" x14ac:dyDescent="0.25">
      <c r="B43" s="18"/>
      <c r="C43" s="18"/>
      <c r="D43" s="18"/>
      <c r="E43" s="18"/>
      <c r="F43" s="18"/>
      <c r="G43" s="3"/>
    </row>
    <row r="44" spans="2:7" x14ac:dyDescent="0.25">
      <c r="B44" s="18"/>
      <c r="C44" s="18"/>
      <c r="D44" s="18"/>
      <c r="E44" s="18"/>
      <c r="F44" s="18"/>
      <c r="G44" s="3"/>
    </row>
    <row r="45" spans="2:7" x14ac:dyDescent="0.25">
      <c r="B45" s="18"/>
      <c r="C45" s="18"/>
      <c r="D45" s="18"/>
      <c r="E45" s="18"/>
      <c r="F45" s="18"/>
      <c r="G45" s="3"/>
    </row>
    <row r="46" spans="2:7" x14ac:dyDescent="0.25">
      <c r="B46" s="18"/>
      <c r="C46" s="18"/>
      <c r="D46" s="18"/>
      <c r="E46" s="18"/>
      <c r="F46" s="18"/>
      <c r="G46" s="18"/>
    </row>
    <row r="47" spans="2:7" x14ac:dyDescent="0.25">
      <c r="B47" s="18"/>
      <c r="C47" s="18"/>
      <c r="D47" s="18"/>
      <c r="E47" s="18"/>
      <c r="F47" s="18"/>
      <c r="G47" s="18"/>
    </row>
    <row r="48" spans="2:7" x14ac:dyDescent="0.25">
      <c r="B48" s="18"/>
      <c r="C48" s="18"/>
      <c r="D48" s="18"/>
      <c r="E48" s="18"/>
      <c r="F48" s="18"/>
      <c r="G48" s="18"/>
    </row>
    <row r="49" spans="2:7" x14ac:dyDescent="0.25">
      <c r="B49" s="18"/>
      <c r="C49" s="18"/>
      <c r="D49" s="18"/>
      <c r="E49" s="18"/>
      <c r="F49" s="18"/>
      <c r="G49" s="18"/>
    </row>
    <row r="50" spans="2:7" x14ac:dyDescent="0.25">
      <c r="B50" s="18"/>
      <c r="C50" s="18"/>
      <c r="D50" s="18"/>
      <c r="E50" s="18"/>
      <c r="F50" s="18"/>
      <c r="G50" s="18"/>
    </row>
    <row r="51" spans="2:7" x14ac:dyDescent="0.25">
      <c r="B51" s="18"/>
      <c r="C51" s="18"/>
      <c r="D51" s="18"/>
      <c r="E51" s="18"/>
      <c r="F51" s="18"/>
      <c r="G51" s="18"/>
    </row>
    <row r="52" spans="2:7" x14ac:dyDescent="0.25">
      <c r="B52" s="18"/>
      <c r="C52" s="18"/>
      <c r="D52" s="18"/>
      <c r="E52" s="18"/>
      <c r="F52" s="18"/>
      <c r="G52" s="18"/>
    </row>
    <row r="53" spans="2:7" x14ac:dyDescent="0.25">
      <c r="B53" s="18"/>
      <c r="C53" s="18"/>
      <c r="D53" s="18"/>
      <c r="E53" s="18"/>
      <c r="F53" s="18"/>
      <c r="G53" s="18"/>
    </row>
    <row r="54" spans="2:7" x14ac:dyDescent="0.25">
      <c r="B54" s="18"/>
      <c r="C54" s="18"/>
      <c r="D54" s="18"/>
      <c r="E54" s="18"/>
      <c r="F54" s="18"/>
      <c r="G54" s="18"/>
    </row>
    <row r="55" spans="2:7" x14ac:dyDescent="0.25">
      <c r="B55" s="18"/>
      <c r="C55" s="18"/>
      <c r="D55" s="18"/>
      <c r="E55" s="18"/>
      <c r="F55" s="18"/>
      <c r="G55" s="18"/>
    </row>
    <row r="56" spans="2:7" x14ac:dyDescent="0.25">
      <c r="B56" s="18"/>
      <c r="C56" s="18"/>
      <c r="D56" s="18"/>
      <c r="E56" s="18"/>
      <c r="F56" s="18"/>
      <c r="G56" s="18"/>
    </row>
    <row r="57" spans="2:7" x14ac:dyDescent="0.25">
      <c r="B57" s="18"/>
      <c r="C57" s="18"/>
      <c r="D57" s="18"/>
      <c r="E57" s="18"/>
      <c r="F57" s="18"/>
      <c r="G57" s="18"/>
    </row>
    <row r="58" spans="2:7" x14ac:dyDescent="0.25">
      <c r="B58" s="18"/>
      <c r="C58" s="18"/>
      <c r="D58" s="18"/>
      <c r="E58" s="18"/>
      <c r="F58" s="18"/>
      <c r="G58" s="18"/>
    </row>
    <row r="59" spans="2:7" x14ac:dyDescent="0.25">
      <c r="B59" s="18"/>
      <c r="C59" s="18"/>
      <c r="D59" s="18"/>
      <c r="E59" s="18"/>
      <c r="F59" s="18"/>
      <c r="G59" s="18"/>
    </row>
    <row r="60" spans="2:7" x14ac:dyDescent="0.25">
      <c r="B60" s="18"/>
      <c r="C60" s="18"/>
      <c r="D60" s="18"/>
      <c r="E60" s="18"/>
      <c r="F60" s="18"/>
      <c r="G60" s="18"/>
    </row>
    <row r="61" spans="2:7" x14ac:dyDescent="0.25">
      <c r="B61" s="18"/>
      <c r="C61" s="18"/>
      <c r="D61" s="18"/>
      <c r="E61" s="18"/>
      <c r="F61" s="18"/>
      <c r="G61" s="18"/>
    </row>
    <row r="62" spans="2:7" x14ac:dyDescent="0.25">
      <c r="B62" s="18"/>
      <c r="C62" s="18"/>
      <c r="D62" s="18"/>
      <c r="E62" s="18"/>
      <c r="F62" s="18"/>
      <c r="G62" s="18"/>
    </row>
    <row r="63" spans="2:7" x14ac:dyDescent="0.25">
      <c r="B63" s="18"/>
      <c r="C63" s="18"/>
      <c r="D63" s="18"/>
      <c r="E63" s="18"/>
      <c r="F63" s="18"/>
      <c r="G63" s="18"/>
    </row>
    <row r="64" spans="2:7" x14ac:dyDescent="0.25">
      <c r="B64" s="18"/>
      <c r="C64" s="18"/>
      <c r="D64" s="18"/>
      <c r="E64" s="18"/>
      <c r="F64" s="18"/>
      <c r="G64" s="18"/>
    </row>
    <row r="65" spans="2:7" x14ac:dyDescent="0.25">
      <c r="B65" s="18"/>
      <c r="C65" s="18"/>
      <c r="D65" s="18"/>
      <c r="E65" s="18"/>
      <c r="F65" s="18"/>
      <c r="G65" s="18"/>
    </row>
    <row r="66" spans="2:7" x14ac:dyDescent="0.25">
      <c r="B66" s="18"/>
      <c r="C66" s="18"/>
      <c r="D66" s="18"/>
      <c r="E66" s="18"/>
      <c r="F66" s="18"/>
      <c r="G66" s="18"/>
    </row>
    <row r="67" spans="2:7" x14ac:dyDescent="0.25">
      <c r="B67" s="18"/>
      <c r="C67" s="18"/>
      <c r="D67" s="18"/>
      <c r="E67" s="18"/>
      <c r="F67" s="18"/>
      <c r="G67" s="18"/>
    </row>
    <row r="68" spans="2:7" x14ac:dyDescent="0.25">
      <c r="B68" s="18"/>
      <c r="C68" s="18"/>
      <c r="D68" s="18"/>
      <c r="E68" s="18"/>
      <c r="F68" s="18"/>
      <c r="G68" s="18"/>
    </row>
    <row r="69" spans="2:7" x14ac:dyDescent="0.25">
      <c r="B69" s="18"/>
      <c r="C69" s="18"/>
      <c r="D69" s="18"/>
      <c r="E69" s="18"/>
      <c r="F69" s="18"/>
      <c r="G69" s="18"/>
    </row>
    <row r="70" spans="2:7" x14ac:dyDescent="0.25">
      <c r="B70" s="18"/>
      <c r="C70" s="18"/>
      <c r="D70" s="18"/>
      <c r="E70" s="18"/>
      <c r="F70" s="18"/>
      <c r="G70" s="18"/>
    </row>
    <row r="71" spans="2:7" x14ac:dyDescent="0.25">
      <c r="B71" s="18"/>
      <c r="C71" s="18"/>
      <c r="D71" s="18"/>
      <c r="E71" s="18"/>
      <c r="F71" s="18"/>
      <c r="G71" s="18"/>
    </row>
    <row r="72" spans="2:7" x14ac:dyDescent="0.25">
      <c r="B72" s="18"/>
      <c r="C72" s="18"/>
      <c r="D72" s="18"/>
      <c r="E72" s="18"/>
      <c r="F72" s="18"/>
      <c r="G72" s="18"/>
    </row>
    <row r="73" spans="2:7" x14ac:dyDescent="0.25">
      <c r="B73" s="18"/>
      <c r="C73" s="18"/>
      <c r="D73" s="18"/>
      <c r="E73" s="18"/>
      <c r="F73" s="18"/>
      <c r="G73" s="18"/>
    </row>
    <row r="74" spans="2:7" x14ac:dyDescent="0.25">
      <c r="B74" s="18"/>
      <c r="C74" s="18"/>
      <c r="D74" s="18"/>
      <c r="E74" s="18"/>
      <c r="F74" s="18"/>
      <c r="G74" s="18"/>
    </row>
    <row r="75" spans="2:7" x14ac:dyDescent="0.25">
      <c r="B75" s="18"/>
      <c r="C75" s="18"/>
      <c r="D75" s="18"/>
      <c r="E75" s="18"/>
      <c r="F75" s="18"/>
      <c r="G75" s="18"/>
    </row>
    <row r="76" spans="2:7" x14ac:dyDescent="0.25">
      <c r="B76" s="18"/>
      <c r="C76" s="18"/>
      <c r="D76" s="18"/>
      <c r="E76" s="18"/>
      <c r="F76" s="18"/>
      <c r="G76" s="18"/>
    </row>
    <row r="77" spans="2:7" x14ac:dyDescent="0.25">
      <c r="B77" s="18"/>
      <c r="C77" s="18"/>
      <c r="D77" s="18"/>
      <c r="E77" s="18"/>
      <c r="F77" s="18"/>
      <c r="G77" s="18"/>
    </row>
    <row r="78" spans="2:7" x14ac:dyDescent="0.25">
      <c r="B78" s="18"/>
      <c r="C78" s="18"/>
      <c r="D78" s="18"/>
      <c r="E78" s="18"/>
      <c r="F78" s="18"/>
      <c r="G78" s="18"/>
    </row>
    <row r="79" spans="2:7" x14ac:dyDescent="0.25">
      <c r="B79" s="18"/>
      <c r="C79" s="18"/>
      <c r="D79" s="18"/>
      <c r="E79" s="18"/>
      <c r="F79" s="18"/>
      <c r="G79" s="18"/>
    </row>
    <row r="80" spans="2:7" x14ac:dyDescent="0.25">
      <c r="B80" s="18"/>
      <c r="C80" s="18"/>
      <c r="D80" s="18"/>
      <c r="E80" s="18"/>
      <c r="F80" s="18"/>
      <c r="G80" s="18"/>
    </row>
    <row r="81" spans="2:7" x14ac:dyDescent="0.25">
      <c r="B81" s="18"/>
      <c r="C81" s="18"/>
      <c r="D81" s="18"/>
      <c r="E81" s="18"/>
      <c r="F81" s="18"/>
      <c r="G81" s="18"/>
    </row>
    <row r="82" spans="2:7" x14ac:dyDescent="0.25">
      <c r="B82" s="18"/>
      <c r="C82" s="18"/>
      <c r="D82" s="18"/>
      <c r="E82" s="18"/>
      <c r="F82" s="18"/>
      <c r="G82" s="18"/>
    </row>
    <row r="83" spans="2:7" x14ac:dyDescent="0.25">
      <c r="B83" s="18"/>
      <c r="C83" s="18"/>
      <c r="D83" s="18"/>
      <c r="E83" s="18"/>
      <c r="F83" s="18"/>
      <c r="G83" s="18"/>
    </row>
    <row r="84" spans="2:7" x14ac:dyDescent="0.25">
      <c r="B84" s="18"/>
      <c r="C84" s="18"/>
      <c r="D84" s="18"/>
      <c r="E84" s="18"/>
      <c r="F84" s="18"/>
      <c r="G84" s="18"/>
    </row>
    <row r="85" spans="2:7" x14ac:dyDescent="0.25">
      <c r="B85" s="18"/>
      <c r="C85" s="18"/>
      <c r="D85" s="18"/>
      <c r="E85" s="18"/>
      <c r="F85" s="18"/>
      <c r="G85" s="18"/>
    </row>
    <row r="86" spans="2:7" x14ac:dyDescent="0.25">
      <c r="B86" s="18"/>
      <c r="C86" s="18"/>
      <c r="D86" s="18"/>
      <c r="E86" s="18"/>
      <c r="F86" s="18"/>
      <c r="G86" s="18"/>
    </row>
    <row r="87" spans="2:7" x14ac:dyDescent="0.25">
      <c r="B87" s="18"/>
      <c r="C87" s="18"/>
      <c r="D87" s="18"/>
      <c r="E87" s="18"/>
      <c r="F87" s="18"/>
      <c r="G87" s="18"/>
    </row>
  </sheetData>
  <sheetProtection sheet="1" insertRows="0"/>
  <mergeCells count="5">
    <mergeCell ref="B8:G8"/>
    <mergeCell ref="B2:G2"/>
    <mergeCell ref="B3:G3"/>
    <mergeCell ref="B4:G4"/>
    <mergeCell ref="C5:F5"/>
  </mergeCells>
  <phoneticPr fontId="2" type="noConversion"/>
  <hyperlinks>
    <hyperlink ref="B14" location="Ang003" display="Ang003"/>
    <hyperlink ref="B15" location="Ang004" display="Ang004"/>
    <hyperlink ref="B16" location="Ang005" display="Ang005"/>
    <hyperlink ref="B17" location="Ang006" display="Ang006"/>
    <hyperlink ref="B18" location="Ang007" display="Ang007"/>
    <hyperlink ref="B13" location="Ang002" display="Ang002"/>
    <hyperlink ref="B20" location="Ang010" display="Ang010"/>
    <hyperlink ref="B21" location="Ang011" display="Ang011"/>
    <hyperlink ref="B24" location="Erg014" display="Erg014"/>
    <hyperlink ref="B25" location="Erg015" display="Erg015"/>
    <hyperlink ref="B26" location="Erg_JWV" display="Erg_JWV"/>
    <hyperlink ref="B19" location="Ang008" display="Ang008"/>
    <hyperlink ref="B23" location="Rohrnetzverlust_Tabh!Ang013" display="Rohrnetzverlust_Tabh!Ang013"/>
    <hyperlink ref="B22" location="Ang012" display="Ang012"/>
    <hyperlink ref="B29" location="Erg020" display="Erg020"/>
    <hyperlink ref="B30" location="Erg021" display="Erg021"/>
    <hyperlink ref="B31" location="Erg022" display="Erg022"/>
    <hyperlink ref="B32" location="Erg023" display="Erg023"/>
    <hyperlink ref="B34" location="Erg025" display="Erg025"/>
    <hyperlink ref="B33" location="Erg024" display="Erg024"/>
    <hyperlink ref="B37" location="Erg025" display="Erg025"/>
    <hyperlink ref="B35" location="Erg026" display="Erg026"/>
    <hyperlink ref="B36" location="Erg027" display="Erg027"/>
  </hyperlinks>
  <printOptions horizontalCentered="1"/>
  <pageMargins left="0.31496062992125984" right="0.39370078740157483" top="0.39370078740157483" bottom="0.98425196850393704" header="0.27559055118110237" footer="0.51181102362204722"/>
  <pageSetup paperSize="9" scale="76" orientation="portrait" horizontalDpi="1200" verticalDpi="1200" r:id="rId1"/>
  <headerFooter alignWithMargins="0">
    <oddFooter>&amp;L&amp;"Calibri,Standard"&amp;9&amp;K87888AVersion 04/2023&amp;R&amp;"Calibri,Standard"&amp;9&amp;K87888ASeite &amp;P von &amp;N</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pageSetUpPr fitToPage="1"/>
  </sheetPr>
  <dimension ref="A1:N49"/>
  <sheetViews>
    <sheetView showGridLines="0" zoomScaleNormal="100" workbookViewId="0">
      <selection activeCell="F6" sqref="F6"/>
    </sheetView>
  </sheetViews>
  <sheetFormatPr baseColWidth="10" defaultRowHeight="12.75" x14ac:dyDescent="0.2"/>
  <cols>
    <col min="1" max="1" width="3.28515625" style="1" customWidth="1"/>
    <col min="2" max="2" width="21.5703125" style="1" customWidth="1"/>
    <col min="3" max="3" width="11.42578125" style="1"/>
    <col min="4" max="4" width="13.7109375" style="1" customWidth="1"/>
    <col min="5" max="5" width="14.28515625" style="1" customWidth="1"/>
    <col min="6" max="6" width="14.7109375" style="1" customWidth="1"/>
    <col min="7" max="7" width="15" style="1" customWidth="1"/>
    <col min="8" max="8" width="1.85546875" style="1" customWidth="1"/>
    <col min="9" max="9" width="5.42578125" style="1" customWidth="1"/>
    <col min="10" max="16384" width="11.42578125" style="1"/>
  </cols>
  <sheetData>
    <row r="1" spans="1:14" ht="15.75" x14ac:dyDescent="0.25">
      <c r="A1" s="19" t="s">
        <v>17</v>
      </c>
      <c r="B1" s="20"/>
      <c r="C1" s="20"/>
      <c r="D1" s="20"/>
      <c r="E1" s="20"/>
      <c r="F1" s="20"/>
      <c r="G1" s="20"/>
      <c r="H1" s="20"/>
      <c r="I1" s="20"/>
      <c r="J1" s="20"/>
      <c r="K1" s="20"/>
      <c r="L1" s="20"/>
      <c r="M1" s="20"/>
      <c r="N1" s="20"/>
    </row>
    <row r="2" spans="1:14" ht="15.75" x14ac:dyDescent="0.25">
      <c r="A2" s="19" t="s">
        <v>119</v>
      </c>
      <c r="B2" s="20"/>
      <c r="C2" s="20"/>
      <c r="D2" s="20"/>
      <c r="E2" s="20"/>
      <c r="F2" s="20"/>
      <c r="G2" s="21"/>
      <c r="H2" s="20"/>
      <c r="I2" s="20"/>
      <c r="J2" s="20"/>
      <c r="K2" s="20"/>
      <c r="L2" s="20"/>
      <c r="M2" s="20"/>
      <c r="N2" s="20"/>
    </row>
    <row r="3" spans="1:14" ht="15.75" x14ac:dyDescent="0.25">
      <c r="A3" s="19"/>
      <c r="B3" s="20"/>
      <c r="C3" s="20"/>
      <c r="D3" s="20"/>
      <c r="E3" s="20"/>
      <c r="F3" s="20"/>
      <c r="G3" s="21"/>
      <c r="H3" s="20"/>
      <c r="I3" s="20"/>
      <c r="J3" s="20"/>
      <c r="K3" s="20"/>
      <c r="L3" s="20"/>
      <c r="M3" s="20"/>
      <c r="N3" s="20"/>
    </row>
    <row r="4" spans="1:14" ht="60.75" customHeight="1" x14ac:dyDescent="0.25">
      <c r="A4" s="138" t="s">
        <v>113</v>
      </c>
      <c r="B4" s="139"/>
      <c r="C4" s="139"/>
      <c r="D4" s="139"/>
      <c r="E4" s="139"/>
      <c r="F4" s="139"/>
      <c r="G4" s="139"/>
      <c r="H4" s="20"/>
      <c r="I4" s="20"/>
      <c r="J4" s="20"/>
      <c r="K4" s="20"/>
      <c r="L4" s="20"/>
      <c r="M4" s="20"/>
      <c r="N4" s="20"/>
    </row>
    <row r="5" spans="1:14" ht="9.75" customHeight="1" x14ac:dyDescent="0.25">
      <c r="A5" s="118"/>
      <c r="B5" s="119"/>
      <c r="C5" s="119"/>
      <c r="D5" s="119"/>
      <c r="E5" s="119"/>
      <c r="F5" s="119"/>
      <c r="G5" s="119"/>
      <c r="H5" s="20"/>
      <c r="I5" s="20"/>
      <c r="J5" s="20"/>
      <c r="K5" s="20"/>
      <c r="L5" s="20"/>
      <c r="M5" s="20"/>
      <c r="N5" s="20"/>
    </row>
    <row r="6" spans="1:14" x14ac:dyDescent="0.2">
      <c r="A6" s="22"/>
      <c r="B6" s="20"/>
      <c r="C6" s="20"/>
      <c r="D6" s="20"/>
      <c r="E6" s="23" t="s">
        <v>19</v>
      </c>
      <c r="F6" s="129"/>
      <c r="G6" s="20"/>
      <c r="H6" s="20"/>
      <c r="I6" s="20"/>
      <c r="J6" s="20"/>
      <c r="K6" s="20"/>
      <c r="L6" s="20"/>
      <c r="M6" s="20"/>
      <c r="N6" s="20"/>
    </row>
    <row r="7" spans="1:14" ht="9.75" customHeight="1" x14ac:dyDescent="0.2">
      <c r="A7" s="22"/>
      <c r="B7" s="20"/>
      <c r="C7" s="20"/>
      <c r="D7" s="20"/>
      <c r="E7" s="20"/>
      <c r="F7" s="23"/>
      <c r="G7" s="23"/>
      <c r="H7" s="20"/>
      <c r="I7" s="20"/>
      <c r="J7" s="20"/>
      <c r="K7" s="20"/>
      <c r="L7" s="20"/>
      <c r="M7" s="20"/>
      <c r="N7" s="20"/>
    </row>
    <row r="8" spans="1:14" ht="15.75" x14ac:dyDescent="0.25">
      <c r="A8" s="22"/>
      <c r="B8" s="20"/>
      <c r="C8" s="25" t="s">
        <v>95</v>
      </c>
      <c r="D8" s="142"/>
      <c r="E8" s="142"/>
      <c r="F8" s="142"/>
      <c r="G8" s="121"/>
      <c r="H8" s="20"/>
      <c r="I8" s="20"/>
      <c r="J8" s="26" t="s">
        <v>43</v>
      </c>
      <c r="K8" s="20"/>
      <c r="L8" s="20"/>
      <c r="M8" s="20"/>
      <c r="N8" s="20"/>
    </row>
    <row r="9" spans="1:14" ht="15.75" x14ac:dyDescent="0.25">
      <c r="A9" s="27">
        <v>2</v>
      </c>
      <c r="B9" s="28"/>
      <c r="C9" s="25" t="s">
        <v>90</v>
      </c>
      <c r="D9" s="142"/>
      <c r="E9" s="142"/>
      <c r="F9" s="142"/>
      <c r="G9" s="121"/>
      <c r="H9" s="20"/>
      <c r="I9" s="20"/>
      <c r="J9" s="20" t="s">
        <v>105</v>
      </c>
      <c r="K9" s="20"/>
      <c r="L9" s="20"/>
      <c r="M9" s="20"/>
      <c r="N9" s="20"/>
    </row>
    <row r="10" spans="1:14" ht="15" x14ac:dyDescent="0.25">
      <c r="A10" s="27">
        <v>3</v>
      </c>
      <c r="B10" s="20"/>
      <c r="C10" s="25" t="s">
        <v>4</v>
      </c>
      <c r="D10" s="143"/>
      <c r="E10" s="143"/>
      <c r="F10" s="143"/>
      <c r="G10" s="122"/>
      <c r="H10" s="20"/>
      <c r="I10" s="20"/>
      <c r="J10" s="20" t="s">
        <v>13</v>
      </c>
      <c r="K10" s="20"/>
      <c r="L10" s="20"/>
      <c r="M10" s="20"/>
      <c r="N10" s="20"/>
    </row>
    <row r="11" spans="1:14" ht="15" x14ac:dyDescent="0.25">
      <c r="A11" s="27">
        <v>4</v>
      </c>
      <c r="B11" s="20"/>
      <c r="C11" s="25" t="s">
        <v>23</v>
      </c>
      <c r="D11" s="95"/>
      <c r="E11" s="30" t="s">
        <v>26</v>
      </c>
      <c r="F11" s="30"/>
      <c r="G11" s="20"/>
      <c r="H11" s="20"/>
      <c r="I11" s="20"/>
      <c r="J11" s="20" t="s">
        <v>59</v>
      </c>
      <c r="K11" s="20"/>
      <c r="L11" s="20"/>
      <c r="M11" s="20"/>
      <c r="N11" s="20"/>
    </row>
    <row r="12" spans="1:14" ht="15" x14ac:dyDescent="0.25">
      <c r="A12" s="27">
        <v>5</v>
      </c>
      <c r="B12" s="20"/>
      <c r="C12" s="25" t="s">
        <v>21</v>
      </c>
      <c r="D12" s="95"/>
      <c r="E12" s="30" t="s">
        <v>27</v>
      </c>
      <c r="F12" s="30"/>
      <c r="G12" s="20"/>
      <c r="H12" s="20"/>
      <c r="I12" s="20"/>
      <c r="J12" s="20" t="s">
        <v>106</v>
      </c>
      <c r="K12" s="20"/>
      <c r="L12" s="20"/>
      <c r="M12" s="20"/>
      <c r="N12" s="20"/>
    </row>
    <row r="13" spans="1:14" ht="15" x14ac:dyDescent="0.25">
      <c r="A13" s="27">
        <v>6</v>
      </c>
      <c r="B13" s="20"/>
      <c r="C13" s="25" t="s">
        <v>22</v>
      </c>
      <c r="D13" s="95"/>
      <c r="E13" s="30" t="s">
        <v>27</v>
      </c>
      <c r="F13" s="30"/>
      <c r="G13" s="20"/>
      <c r="H13" s="20"/>
      <c r="I13" s="20"/>
      <c r="J13" s="20" t="s">
        <v>107</v>
      </c>
      <c r="K13" s="20"/>
      <c r="L13" s="20"/>
      <c r="M13" s="20"/>
      <c r="N13" s="20"/>
    </row>
    <row r="14" spans="1:14" ht="15" x14ac:dyDescent="0.25">
      <c r="A14" s="27">
        <v>7</v>
      </c>
      <c r="B14" s="20"/>
      <c r="C14" s="25" t="s">
        <v>48</v>
      </c>
      <c r="D14" s="95"/>
      <c r="E14" s="30" t="s">
        <v>27</v>
      </c>
      <c r="F14" s="30"/>
      <c r="G14" s="20"/>
      <c r="H14" s="20"/>
      <c r="I14" s="20"/>
      <c r="J14" s="20" t="s">
        <v>65</v>
      </c>
      <c r="K14" s="20"/>
      <c r="L14" s="20"/>
      <c r="M14" s="20"/>
      <c r="N14" s="20"/>
    </row>
    <row r="15" spans="1:14" ht="15" x14ac:dyDescent="0.25">
      <c r="A15" s="27">
        <v>8</v>
      </c>
      <c r="B15" s="20"/>
      <c r="C15" s="25" t="s">
        <v>76</v>
      </c>
      <c r="D15" s="95"/>
      <c r="E15" s="30" t="s">
        <v>84</v>
      </c>
      <c r="F15" s="30"/>
      <c r="G15" s="20"/>
      <c r="H15" s="20"/>
      <c r="I15" s="20"/>
      <c r="J15" s="20"/>
      <c r="K15" s="20"/>
      <c r="L15" s="20"/>
      <c r="M15" s="20"/>
      <c r="N15" s="20"/>
    </row>
    <row r="16" spans="1:14" x14ac:dyDescent="0.2">
      <c r="A16" s="22"/>
      <c r="B16" s="20"/>
      <c r="C16" s="20"/>
      <c r="D16" s="20"/>
      <c r="E16" s="20"/>
      <c r="F16" s="20"/>
      <c r="G16" s="20"/>
      <c r="H16" s="20"/>
      <c r="I16" s="20"/>
      <c r="J16" s="20"/>
      <c r="K16" s="20"/>
      <c r="L16" s="20"/>
      <c r="M16" s="20"/>
      <c r="N16" s="20"/>
    </row>
    <row r="17" spans="1:14" ht="45" x14ac:dyDescent="0.2">
      <c r="A17" s="22"/>
      <c r="B17" s="32" t="s">
        <v>89</v>
      </c>
      <c r="C17" s="33" t="s">
        <v>58</v>
      </c>
      <c r="D17" s="33" t="s">
        <v>45</v>
      </c>
      <c r="E17" s="33" t="s">
        <v>39</v>
      </c>
      <c r="F17" s="34" t="s">
        <v>73</v>
      </c>
      <c r="G17" s="20"/>
      <c r="H17" s="20"/>
      <c r="I17" s="20"/>
      <c r="J17" s="20"/>
      <c r="K17" s="20"/>
      <c r="L17" s="20"/>
      <c r="M17" s="20"/>
      <c r="N17" s="20"/>
    </row>
    <row r="18" spans="1:14" ht="15" x14ac:dyDescent="0.25">
      <c r="A18" s="22"/>
      <c r="B18" s="35" t="s">
        <v>41</v>
      </c>
      <c r="C18" s="36" t="s">
        <v>44</v>
      </c>
      <c r="D18" s="36" t="s">
        <v>10</v>
      </c>
      <c r="E18" s="36" t="s">
        <v>11</v>
      </c>
      <c r="F18" s="37" t="s">
        <v>12</v>
      </c>
      <c r="G18" s="20"/>
      <c r="H18" s="20"/>
      <c r="I18" s="20"/>
      <c r="J18" s="20"/>
      <c r="K18" s="20"/>
      <c r="L18" s="20"/>
      <c r="M18" s="20"/>
      <c r="N18" s="20"/>
    </row>
    <row r="19" spans="1:14" x14ac:dyDescent="0.2">
      <c r="A19" s="22"/>
      <c r="B19" s="124">
        <v>10</v>
      </c>
      <c r="C19" s="125">
        <v>11</v>
      </c>
      <c r="D19" s="125">
        <v>12</v>
      </c>
      <c r="E19" s="39">
        <v>14</v>
      </c>
      <c r="F19" s="40">
        <v>15</v>
      </c>
      <c r="G19" s="20"/>
      <c r="H19" s="20"/>
      <c r="I19" s="20"/>
      <c r="J19" s="20"/>
      <c r="K19" s="20"/>
      <c r="L19" s="20"/>
      <c r="M19" s="20"/>
      <c r="N19" s="20"/>
    </row>
    <row r="20" spans="1:14" ht="15" x14ac:dyDescent="0.25">
      <c r="A20" s="22"/>
      <c r="B20" s="95" t="s">
        <v>25</v>
      </c>
      <c r="C20" s="95">
        <v>0</v>
      </c>
      <c r="D20" s="97">
        <v>0</v>
      </c>
      <c r="E20" s="123">
        <f>IF(D20&gt;0,(C20*D20/1000),0)</f>
        <v>0</v>
      </c>
      <c r="F20" s="44">
        <f>E20*8760</f>
        <v>0</v>
      </c>
      <c r="G20" s="20"/>
      <c r="H20" s="20"/>
      <c r="I20" s="20"/>
      <c r="J20" s="20" t="s">
        <v>93</v>
      </c>
      <c r="K20" s="20"/>
      <c r="L20" s="20"/>
      <c r="M20" s="20"/>
      <c r="N20" s="20"/>
    </row>
    <row r="21" spans="1:14" ht="15" x14ac:dyDescent="0.25">
      <c r="A21" s="22"/>
      <c r="B21" s="95" t="s">
        <v>0</v>
      </c>
      <c r="C21" s="95">
        <v>0</v>
      </c>
      <c r="D21" s="97">
        <v>0</v>
      </c>
      <c r="E21" s="123">
        <f t="shared" ref="E21:E33" si="0">IF(D21&gt;0,(C21*D21/1000),0)</f>
        <v>0</v>
      </c>
      <c r="F21" s="44">
        <f t="shared" ref="F21:F33" si="1">E21*8760</f>
        <v>0</v>
      </c>
      <c r="G21" s="20"/>
      <c r="H21" s="20"/>
      <c r="I21" s="20"/>
      <c r="J21" s="20" t="s">
        <v>94</v>
      </c>
      <c r="K21" s="20"/>
      <c r="L21" s="20"/>
      <c r="M21" s="20"/>
      <c r="N21" s="20"/>
    </row>
    <row r="22" spans="1:14" ht="15" x14ac:dyDescent="0.25">
      <c r="A22" s="22"/>
      <c r="B22" s="95" t="s">
        <v>1</v>
      </c>
      <c r="C22" s="95">
        <v>0</v>
      </c>
      <c r="D22" s="97">
        <v>0</v>
      </c>
      <c r="E22" s="123">
        <f t="shared" si="0"/>
        <v>0</v>
      </c>
      <c r="F22" s="44">
        <f t="shared" si="1"/>
        <v>0</v>
      </c>
      <c r="G22" s="20"/>
      <c r="H22" s="20"/>
      <c r="I22" s="20"/>
      <c r="J22" s="20" t="s">
        <v>92</v>
      </c>
      <c r="K22" s="20"/>
      <c r="L22" s="20"/>
      <c r="M22" s="20"/>
      <c r="N22" s="20"/>
    </row>
    <row r="23" spans="1:14" ht="15" x14ac:dyDescent="0.25">
      <c r="A23" s="22"/>
      <c r="B23" s="95" t="s">
        <v>2</v>
      </c>
      <c r="C23" s="95">
        <v>0</v>
      </c>
      <c r="D23" s="97">
        <v>0</v>
      </c>
      <c r="E23" s="123">
        <f t="shared" si="0"/>
        <v>0</v>
      </c>
      <c r="F23" s="44">
        <f t="shared" si="1"/>
        <v>0</v>
      </c>
      <c r="G23" s="20"/>
      <c r="H23" s="20"/>
      <c r="I23" s="20"/>
      <c r="J23" s="20"/>
      <c r="K23" s="20"/>
      <c r="L23" s="20"/>
      <c r="M23" s="20"/>
      <c r="N23" s="20"/>
    </row>
    <row r="24" spans="1:14" ht="15" x14ac:dyDescent="0.25">
      <c r="A24" s="22"/>
      <c r="B24" s="95" t="s">
        <v>3</v>
      </c>
      <c r="C24" s="95">
        <v>0</v>
      </c>
      <c r="D24" s="97">
        <v>0</v>
      </c>
      <c r="E24" s="123">
        <f t="shared" si="0"/>
        <v>0</v>
      </c>
      <c r="F24" s="44">
        <f t="shared" si="1"/>
        <v>0</v>
      </c>
      <c r="G24" s="20"/>
      <c r="H24" s="20"/>
      <c r="I24" s="20"/>
      <c r="J24" s="20"/>
      <c r="K24" s="20"/>
      <c r="L24" s="20"/>
      <c r="M24" s="20"/>
      <c r="N24" s="20"/>
    </row>
    <row r="25" spans="1:14" ht="15" x14ac:dyDescent="0.25">
      <c r="A25" s="22"/>
      <c r="B25" s="95" t="s">
        <v>5</v>
      </c>
      <c r="C25" s="95">
        <v>0</v>
      </c>
      <c r="D25" s="97">
        <v>0</v>
      </c>
      <c r="E25" s="123">
        <f t="shared" si="0"/>
        <v>0</v>
      </c>
      <c r="F25" s="44">
        <f t="shared" si="1"/>
        <v>0</v>
      </c>
      <c r="G25" s="20"/>
      <c r="H25" s="20"/>
      <c r="I25" s="20"/>
      <c r="J25" s="20"/>
      <c r="K25" s="20"/>
      <c r="L25" s="20"/>
      <c r="M25" s="20"/>
      <c r="N25" s="20"/>
    </row>
    <row r="26" spans="1:14" ht="15" x14ac:dyDescent="0.25">
      <c r="A26" s="22"/>
      <c r="B26" s="95" t="s">
        <v>6</v>
      </c>
      <c r="C26" s="95">
        <v>0</v>
      </c>
      <c r="D26" s="97">
        <v>0</v>
      </c>
      <c r="E26" s="123">
        <f t="shared" si="0"/>
        <v>0</v>
      </c>
      <c r="F26" s="44">
        <f t="shared" si="1"/>
        <v>0</v>
      </c>
      <c r="G26" s="20"/>
      <c r="H26" s="20"/>
      <c r="I26" s="20"/>
      <c r="J26" s="20"/>
      <c r="K26" s="20"/>
      <c r="L26" s="20"/>
      <c r="M26" s="20"/>
      <c r="N26" s="20"/>
    </row>
    <row r="27" spans="1:14" ht="15" x14ac:dyDescent="0.25">
      <c r="A27" s="22"/>
      <c r="B27" s="95" t="s">
        <v>7</v>
      </c>
      <c r="C27" s="95">
        <v>0</v>
      </c>
      <c r="D27" s="97">
        <v>0</v>
      </c>
      <c r="E27" s="123">
        <f t="shared" si="0"/>
        <v>0</v>
      </c>
      <c r="F27" s="44">
        <f t="shared" si="1"/>
        <v>0</v>
      </c>
      <c r="G27" s="20"/>
      <c r="H27" s="20"/>
      <c r="I27" s="20"/>
      <c r="J27" s="20"/>
      <c r="K27" s="20"/>
      <c r="L27" s="20"/>
      <c r="M27" s="20"/>
      <c r="N27" s="20"/>
    </row>
    <row r="28" spans="1:14" ht="15" x14ac:dyDescent="0.25">
      <c r="A28" s="22"/>
      <c r="B28" s="95" t="s">
        <v>8</v>
      </c>
      <c r="C28" s="95">
        <v>0</v>
      </c>
      <c r="D28" s="97">
        <v>0</v>
      </c>
      <c r="E28" s="123">
        <f t="shared" si="0"/>
        <v>0</v>
      </c>
      <c r="F28" s="44">
        <f t="shared" si="1"/>
        <v>0</v>
      </c>
      <c r="G28" s="20"/>
      <c r="H28" s="20"/>
      <c r="I28" s="20"/>
      <c r="J28" s="20"/>
      <c r="K28" s="20"/>
      <c r="L28" s="20"/>
      <c r="M28" s="20"/>
      <c r="N28" s="20"/>
    </row>
    <row r="29" spans="1:14" ht="15" x14ac:dyDescent="0.25">
      <c r="A29" s="22"/>
      <c r="B29" s="95" t="s">
        <v>9</v>
      </c>
      <c r="C29" s="95">
        <v>0</v>
      </c>
      <c r="D29" s="97">
        <v>0</v>
      </c>
      <c r="E29" s="123">
        <f t="shared" si="0"/>
        <v>0</v>
      </c>
      <c r="F29" s="44">
        <f t="shared" si="1"/>
        <v>0</v>
      </c>
      <c r="G29" s="20"/>
      <c r="H29" s="20"/>
      <c r="I29" s="20"/>
      <c r="J29" s="20"/>
      <c r="K29" s="20"/>
      <c r="L29" s="20"/>
      <c r="M29" s="20"/>
      <c r="N29" s="20"/>
    </row>
    <row r="30" spans="1:14" ht="15" x14ac:dyDescent="0.25">
      <c r="A30" s="22"/>
      <c r="B30" s="95" t="s">
        <v>14</v>
      </c>
      <c r="C30" s="95">
        <v>0</v>
      </c>
      <c r="D30" s="97">
        <v>0</v>
      </c>
      <c r="E30" s="123">
        <f t="shared" si="0"/>
        <v>0</v>
      </c>
      <c r="F30" s="44">
        <f t="shared" si="1"/>
        <v>0</v>
      </c>
      <c r="G30" s="20"/>
      <c r="H30" s="20"/>
      <c r="I30" s="20"/>
      <c r="J30" s="20"/>
      <c r="K30" s="20"/>
      <c r="L30" s="20"/>
      <c r="M30" s="20"/>
      <c r="N30" s="20"/>
    </row>
    <row r="31" spans="1:14" ht="15" x14ac:dyDescent="0.25">
      <c r="A31" s="22"/>
      <c r="B31" s="95" t="s">
        <v>15</v>
      </c>
      <c r="C31" s="95">
        <v>0</v>
      </c>
      <c r="D31" s="97">
        <v>0</v>
      </c>
      <c r="E31" s="123">
        <f t="shared" si="0"/>
        <v>0</v>
      </c>
      <c r="F31" s="44">
        <f t="shared" si="1"/>
        <v>0</v>
      </c>
      <c r="G31" s="20"/>
      <c r="H31" s="20"/>
      <c r="I31" s="20"/>
      <c r="J31" s="20"/>
      <c r="K31" s="20"/>
      <c r="L31" s="20"/>
      <c r="M31" s="20"/>
      <c r="N31" s="20"/>
    </row>
    <row r="32" spans="1:14" ht="15" x14ac:dyDescent="0.25">
      <c r="A32" s="22"/>
      <c r="B32" s="95" t="s">
        <v>24</v>
      </c>
      <c r="C32" s="95">
        <v>0</v>
      </c>
      <c r="D32" s="97">
        <v>0</v>
      </c>
      <c r="E32" s="123">
        <f t="shared" si="0"/>
        <v>0</v>
      </c>
      <c r="F32" s="44">
        <f t="shared" si="1"/>
        <v>0</v>
      </c>
      <c r="G32" s="20"/>
      <c r="H32" s="20"/>
      <c r="I32" s="20"/>
      <c r="J32" s="20"/>
      <c r="K32" s="20"/>
      <c r="L32" s="20"/>
      <c r="M32" s="20"/>
      <c r="N32" s="20"/>
    </row>
    <row r="33" spans="1:14" ht="15" x14ac:dyDescent="0.25">
      <c r="A33" s="22"/>
      <c r="B33" s="95"/>
      <c r="C33" s="95">
        <v>0</v>
      </c>
      <c r="D33" s="97">
        <v>0</v>
      </c>
      <c r="E33" s="123">
        <f t="shared" si="0"/>
        <v>0</v>
      </c>
      <c r="F33" s="44">
        <f t="shared" si="1"/>
        <v>0</v>
      </c>
      <c r="G33" s="20"/>
      <c r="H33" s="20"/>
      <c r="I33" s="20"/>
      <c r="J33" s="20"/>
      <c r="K33" s="20"/>
      <c r="L33" s="20"/>
      <c r="M33" s="20"/>
      <c r="N33" s="20"/>
    </row>
    <row r="34" spans="1:14" ht="15" x14ac:dyDescent="0.25">
      <c r="A34" s="27">
        <v>16</v>
      </c>
      <c r="B34" s="126" t="s">
        <v>16</v>
      </c>
      <c r="C34" s="127">
        <f>SUM(C20:C33)</f>
        <v>0</v>
      </c>
      <c r="D34" s="128"/>
      <c r="E34" s="52">
        <f>SUM(E20:E33)</f>
        <v>0</v>
      </c>
      <c r="F34" s="53">
        <f>SUM(F20:F33)</f>
        <v>0</v>
      </c>
      <c r="G34" s="20"/>
      <c r="H34" s="20"/>
      <c r="I34" s="20"/>
      <c r="J34" s="20"/>
      <c r="K34" s="20"/>
      <c r="L34" s="20"/>
      <c r="M34" s="20"/>
      <c r="N34" s="20"/>
    </row>
    <row r="35" spans="1:14" ht="15" x14ac:dyDescent="0.25">
      <c r="A35" s="22"/>
      <c r="B35" s="54"/>
      <c r="C35" s="54"/>
      <c r="D35" s="54"/>
      <c r="E35" s="54"/>
      <c r="F35" s="55"/>
      <c r="G35" s="30"/>
      <c r="H35" s="20"/>
      <c r="I35" s="20"/>
      <c r="J35" s="20"/>
      <c r="K35" s="20"/>
      <c r="L35" s="20"/>
      <c r="M35" s="20"/>
      <c r="N35" s="20"/>
    </row>
    <row r="36" spans="1:14" ht="15" x14ac:dyDescent="0.25">
      <c r="A36" s="22"/>
      <c r="B36" s="56" t="s">
        <v>40</v>
      </c>
      <c r="C36" s="30"/>
      <c r="D36" s="30"/>
      <c r="E36" s="30"/>
      <c r="F36" s="55"/>
      <c r="G36" s="30"/>
      <c r="H36" s="20"/>
      <c r="I36" s="20"/>
      <c r="J36" s="20"/>
      <c r="K36" s="20"/>
      <c r="L36" s="20"/>
      <c r="M36" s="20"/>
      <c r="N36" s="20"/>
    </row>
    <row r="37" spans="1:14" ht="15" x14ac:dyDescent="0.25">
      <c r="A37" s="27">
        <v>20</v>
      </c>
      <c r="B37" s="57"/>
      <c r="C37" s="58"/>
      <c r="D37" s="59" t="s">
        <v>32</v>
      </c>
      <c r="E37" s="60">
        <f>C34/2</f>
        <v>0</v>
      </c>
      <c r="F37" s="60" t="s">
        <v>28</v>
      </c>
      <c r="G37" s="61"/>
      <c r="H37" s="20"/>
      <c r="I37" s="20"/>
      <c r="J37" s="20" t="s">
        <v>56</v>
      </c>
      <c r="K37" s="20"/>
      <c r="L37" s="20"/>
      <c r="M37" s="20"/>
      <c r="N37" s="20"/>
    </row>
    <row r="38" spans="1:14" ht="15" x14ac:dyDescent="0.25">
      <c r="A38" s="27">
        <v>21</v>
      </c>
      <c r="B38" s="62"/>
      <c r="C38" s="63"/>
      <c r="D38" s="64" t="s">
        <v>31</v>
      </c>
      <c r="E38" s="65">
        <f>C34</f>
        <v>0</v>
      </c>
      <c r="F38" s="63" t="s">
        <v>29</v>
      </c>
      <c r="G38" s="66"/>
      <c r="H38" s="20"/>
      <c r="I38" s="20"/>
      <c r="J38" s="20" t="s">
        <v>108</v>
      </c>
      <c r="K38" s="20"/>
      <c r="L38" s="20"/>
      <c r="M38" s="20"/>
      <c r="N38" s="20"/>
    </row>
    <row r="39" spans="1:14" ht="15" x14ac:dyDescent="0.25">
      <c r="A39" s="27">
        <v>22</v>
      </c>
      <c r="B39" s="67"/>
      <c r="C39" s="68"/>
      <c r="D39" s="64" t="s">
        <v>49</v>
      </c>
      <c r="E39" s="63">
        <f>D12-D13</f>
        <v>0</v>
      </c>
      <c r="F39" s="63" t="s">
        <v>27</v>
      </c>
      <c r="G39" s="66"/>
      <c r="H39" s="20"/>
      <c r="I39" s="20"/>
      <c r="J39" s="20" t="s">
        <v>57</v>
      </c>
      <c r="K39" s="20"/>
      <c r="L39" s="20"/>
      <c r="M39" s="20"/>
      <c r="N39" s="20"/>
    </row>
    <row r="40" spans="1:14" ht="15" x14ac:dyDescent="0.25">
      <c r="A40" s="27">
        <v>23</v>
      </c>
      <c r="B40" s="67"/>
      <c r="C40" s="68"/>
      <c r="D40" s="64" t="s">
        <v>33</v>
      </c>
      <c r="E40" s="69">
        <f>E34</f>
        <v>0</v>
      </c>
      <c r="F40" s="63" t="s">
        <v>30</v>
      </c>
      <c r="G40" s="70"/>
      <c r="H40" s="20"/>
      <c r="I40" s="20"/>
      <c r="J40" s="20" t="s">
        <v>42</v>
      </c>
      <c r="K40" s="20"/>
      <c r="L40" s="20"/>
      <c r="M40" s="20"/>
      <c r="N40" s="20"/>
    </row>
    <row r="41" spans="1:14" ht="30" customHeight="1" x14ac:dyDescent="0.2">
      <c r="A41" s="71">
        <v>24</v>
      </c>
      <c r="B41" s="140" t="s">
        <v>75</v>
      </c>
      <c r="C41" s="141"/>
      <c r="D41" s="141"/>
      <c r="E41" s="72">
        <f>(SUM(E20:E33))*_Ang004/1000</f>
        <v>0</v>
      </c>
      <c r="F41" s="73" t="s">
        <v>34</v>
      </c>
      <c r="G41" s="70"/>
      <c r="H41" s="20"/>
      <c r="I41" s="20"/>
      <c r="J41" s="74" t="s">
        <v>72</v>
      </c>
      <c r="K41" s="20"/>
      <c r="L41" s="20"/>
      <c r="M41" s="20"/>
      <c r="N41" s="20"/>
    </row>
    <row r="42" spans="1:14" ht="14.25" customHeight="1" x14ac:dyDescent="0.25">
      <c r="A42" s="27">
        <v>25</v>
      </c>
      <c r="B42" s="67"/>
      <c r="C42" s="68"/>
      <c r="D42" s="64" t="s">
        <v>74</v>
      </c>
      <c r="E42" s="65">
        <f>F34/1000</f>
        <v>0</v>
      </c>
      <c r="F42" s="63" t="s">
        <v>34</v>
      </c>
      <c r="G42" s="70"/>
      <c r="H42" s="20"/>
      <c r="I42" s="20"/>
      <c r="J42" s="20" t="s">
        <v>78</v>
      </c>
      <c r="K42" s="20"/>
      <c r="L42" s="20"/>
      <c r="M42" s="20"/>
      <c r="N42" s="20"/>
    </row>
    <row r="43" spans="1:14" ht="15" x14ac:dyDescent="0.25">
      <c r="A43" s="27">
        <v>26</v>
      </c>
      <c r="B43" s="67"/>
      <c r="C43" s="68"/>
      <c r="D43" s="64" t="s">
        <v>88</v>
      </c>
      <c r="E43" s="75">
        <f>E42+D15</f>
        <v>0</v>
      </c>
      <c r="F43" s="63" t="s">
        <v>34</v>
      </c>
      <c r="G43" s="70"/>
      <c r="H43" s="20"/>
      <c r="I43" s="20"/>
      <c r="J43" s="20" t="s">
        <v>79</v>
      </c>
      <c r="K43" s="20"/>
      <c r="L43" s="20"/>
      <c r="M43" s="20"/>
      <c r="N43" s="20"/>
    </row>
    <row r="44" spans="1:14" ht="9" customHeight="1" x14ac:dyDescent="0.25">
      <c r="A44" s="27"/>
      <c r="B44" s="67"/>
      <c r="C44" s="68"/>
      <c r="D44" s="64"/>
      <c r="E44" s="75"/>
      <c r="F44" s="63"/>
      <c r="G44" s="70"/>
      <c r="H44" s="20"/>
      <c r="I44" s="20"/>
      <c r="J44" s="20"/>
      <c r="K44" s="20"/>
      <c r="L44" s="20"/>
      <c r="M44" s="20"/>
      <c r="N44" s="20"/>
    </row>
    <row r="45" spans="1:14" ht="15" x14ac:dyDescent="0.25">
      <c r="A45" s="27">
        <v>27</v>
      </c>
      <c r="B45" s="67"/>
      <c r="C45" s="68"/>
      <c r="D45" s="76" t="s">
        <v>81</v>
      </c>
      <c r="E45" s="77">
        <f>IF(E43&gt;0,E42/(E43/100),0)</f>
        <v>0</v>
      </c>
      <c r="F45" s="78" t="s">
        <v>82</v>
      </c>
      <c r="G45" s="70"/>
      <c r="H45" s="20"/>
      <c r="I45" s="20"/>
      <c r="J45" s="20" t="s">
        <v>80</v>
      </c>
      <c r="K45" s="20"/>
      <c r="L45" s="20"/>
      <c r="M45" s="20"/>
      <c r="N45" s="20"/>
    </row>
    <row r="46" spans="1:14" ht="15" x14ac:dyDescent="0.25">
      <c r="A46" s="27"/>
      <c r="B46" s="79"/>
      <c r="C46" s="80"/>
      <c r="D46" s="81"/>
      <c r="E46" s="82"/>
      <c r="F46" s="83"/>
      <c r="G46" s="84"/>
      <c r="H46" s="20"/>
      <c r="I46" s="20"/>
      <c r="J46" s="20"/>
      <c r="K46" s="20"/>
      <c r="L46" s="20"/>
      <c r="M46" s="20"/>
      <c r="N46" s="20"/>
    </row>
    <row r="47" spans="1:14" x14ac:dyDescent="0.2">
      <c r="A47" s="27"/>
      <c r="B47" s="20"/>
      <c r="C47" s="20"/>
      <c r="D47" s="20"/>
      <c r="E47" s="20"/>
      <c r="F47" s="20"/>
      <c r="G47" s="20"/>
      <c r="H47" s="20"/>
      <c r="I47" s="20"/>
      <c r="J47" s="20"/>
      <c r="K47" s="20"/>
      <c r="L47" s="20"/>
      <c r="M47" s="20"/>
      <c r="N47" s="20"/>
    </row>
    <row r="48" spans="1:14" x14ac:dyDescent="0.2">
      <c r="A48" s="27">
        <v>30</v>
      </c>
      <c r="B48" s="20" t="s">
        <v>69</v>
      </c>
      <c r="C48" s="20"/>
      <c r="D48" s="20"/>
      <c r="E48" s="20"/>
      <c r="F48" s="20"/>
      <c r="G48" s="20"/>
      <c r="H48" s="20"/>
      <c r="I48" s="20"/>
      <c r="J48" s="20"/>
      <c r="K48" s="20"/>
      <c r="L48" s="20"/>
      <c r="M48" s="20"/>
      <c r="N48" s="20"/>
    </row>
    <row r="49" spans="1:14" x14ac:dyDescent="0.2">
      <c r="A49" s="20"/>
      <c r="B49" s="20"/>
      <c r="C49" s="20"/>
      <c r="D49" s="20"/>
      <c r="E49" s="20"/>
      <c r="F49" s="20"/>
      <c r="G49" s="20"/>
      <c r="H49" s="20"/>
      <c r="I49" s="20"/>
      <c r="J49" s="20"/>
      <c r="K49" s="20"/>
      <c r="L49" s="20"/>
      <c r="M49" s="20"/>
      <c r="N49" s="20"/>
    </row>
  </sheetData>
  <sheetProtection sheet="1"/>
  <mergeCells count="5">
    <mergeCell ref="A4:G4"/>
    <mergeCell ref="B41:D41"/>
    <mergeCell ref="D8:F8"/>
    <mergeCell ref="D9:F9"/>
    <mergeCell ref="D10:F10"/>
  </mergeCells>
  <phoneticPr fontId="2" type="noConversion"/>
  <conditionalFormatting sqref="D20:D33">
    <cfRule type="cellIs" dxfId="3" priority="1" stopIfTrue="1" operator="greaterThan">
      <formula>0</formula>
    </cfRule>
  </conditionalFormatting>
  <hyperlinks>
    <hyperlink ref="A9" location="Erl002" display="Erl002"/>
    <hyperlink ref="A10" location="Erl003" display="Erl003"/>
    <hyperlink ref="A11" location="erl004" display="erl004"/>
    <hyperlink ref="A12" location="erl005" display="erl005"/>
    <hyperlink ref="A13" location="erl006" display="erl006"/>
    <hyperlink ref="A14" location="Erl007" display="Erl007"/>
    <hyperlink ref="B19" location="Erl010" display="Erl010"/>
    <hyperlink ref="C19" location="Erl011" display="Erl011"/>
    <hyperlink ref="D19" location="Erl012" display="Erl012"/>
    <hyperlink ref="E19" location="Erl014" display="Erl014"/>
    <hyperlink ref="F19" location="Erl015" display="Erl015"/>
    <hyperlink ref="A34" location="Erl016" display="Erl016"/>
    <hyperlink ref="A37" location="Erl020" display="Erl020"/>
    <hyperlink ref="A38" location="Erl021" display="Erl021"/>
    <hyperlink ref="A39" location="Erl022" display="Erl022"/>
    <hyperlink ref="A40" location="Erl023" display="Erl023"/>
    <hyperlink ref="A42" location="Erl025" display="Erl025"/>
    <hyperlink ref="A48" location="Erl030" display="Erl030"/>
    <hyperlink ref="A41" location="Erl024" display="Erl024"/>
    <hyperlink ref="A15" location="Erl008" display="Erl008"/>
    <hyperlink ref="A43" location="ERl026" display="ERl026"/>
    <hyperlink ref="A45" location="Erl027" display="Erl027"/>
  </hyperlinks>
  <pageMargins left="0.78740157480314965" right="0.78740157480314965" top="1.3779527559055118" bottom="0.75" header="0.51181102362204722" footer="0.51181102362204722"/>
  <pageSetup paperSize="9" scale="90" orientation="portrait" r:id="rId1"/>
  <headerFooter alignWithMargins="0">
    <oddFooter>&amp;LVersion 04/2023&amp;RSeite &amp;P von &amp;N</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6">
    <pageSetUpPr fitToPage="1"/>
  </sheetPr>
  <dimension ref="A1:L46"/>
  <sheetViews>
    <sheetView showGridLines="0" zoomScaleNormal="100" workbookViewId="0">
      <selection sqref="A1:IV65536"/>
    </sheetView>
  </sheetViews>
  <sheetFormatPr baseColWidth="10" defaultRowHeight="12.75" x14ac:dyDescent="0.2"/>
  <cols>
    <col min="1" max="1" width="3.28515625" style="1" customWidth="1"/>
    <col min="2" max="2" width="21.140625" style="1" customWidth="1"/>
    <col min="3" max="4" width="11.42578125" style="1"/>
    <col min="5" max="5" width="12.28515625" style="1" customWidth="1"/>
    <col min="6" max="6" width="14.7109375" style="1" customWidth="1"/>
    <col min="7" max="7" width="9.140625" style="1" customWidth="1"/>
    <col min="8" max="8" width="1.85546875" style="1" customWidth="1"/>
    <col min="9" max="14" width="11.42578125" style="1"/>
    <col min="15" max="15" width="15" style="1" customWidth="1"/>
    <col min="16" max="16384" width="11.42578125" style="1"/>
  </cols>
  <sheetData>
    <row r="1" spans="1:12" ht="15.75" x14ac:dyDescent="0.25">
      <c r="A1" s="19" t="s">
        <v>17</v>
      </c>
      <c r="B1" s="20"/>
      <c r="C1" s="20"/>
      <c r="D1" s="20"/>
      <c r="E1" s="20"/>
      <c r="F1" s="20"/>
      <c r="G1" s="20"/>
      <c r="H1" s="20"/>
      <c r="I1" s="20"/>
      <c r="J1" s="20"/>
      <c r="K1" s="20"/>
      <c r="L1" s="20"/>
    </row>
    <row r="2" spans="1:12" ht="15.75" x14ac:dyDescent="0.25">
      <c r="A2" s="19" t="s">
        <v>119</v>
      </c>
      <c r="B2" s="20"/>
      <c r="C2" s="20"/>
      <c r="D2" s="20"/>
      <c r="E2" s="20"/>
      <c r="F2" s="20"/>
      <c r="G2" s="21"/>
      <c r="H2" s="20"/>
      <c r="I2" s="20"/>
      <c r="J2" s="20"/>
      <c r="K2" s="20"/>
      <c r="L2" s="20"/>
    </row>
    <row r="3" spans="1:12" x14ac:dyDescent="0.2">
      <c r="A3" s="22"/>
      <c r="B3" s="20"/>
      <c r="C3" s="20"/>
      <c r="D3" s="20"/>
      <c r="E3" s="20"/>
      <c r="F3" s="20"/>
      <c r="G3" s="20"/>
      <c r="H3" s="20"/>
      <c r="I3" s="20"/>
      <c r="J3" s="20"/>
      <c r="K3" s="20"/>
      <c r="L3" s="20"/>
    </row>
    <row r="4" spans="1:12" x14ac:dyDescent="0.2">
      <c r="A4" s="22"/>
      <c r="B4" s="85" t="s">
        <v>68</v>
      </c>
      <c r="C4" s="20"/>
      <c r="D4" s="20"/>
      <c r="E4" s="20"/>
      <c r="F4" s="23" t="s">
        <v>19</v>
      </c>
      <c r="G4" s="24"/>
      <c r="H4" s="20"/>
      <c r="I4" s="86"/>
      <c r="J4" s="20"/>
      <c r="K4" s="20"/>
      <c r="L4" s="20"/>
    </row>
    <row r="5" spans="1:12" x14ac:dyDescent="0.2">
      <c r="A5" s="22"/>
      <c r="B5" s="20"/>
      <c r="C5" s="20"/>
      <c r="D5" s="20"/>
      <c r="E5" s="20"/>
      <c r="F5" s="20"/>
      <c r="G5" s="20"/>
      <c r="H5" s="20"/>
      <c r="I5" s="87"/>
      <c r="J5" s="20"/>
      <c r="K5" s="20"/>
      <c r="L5" s="20"/>
    </row>
    <row r="6" spans="1:12" ht="15.75" x14ac:dyDescent="0.25">
      <c r="A6" s="27">
        <v>2</v>
      </c>
      <c r="B6" s="28"/>
      <c r="C6" s="28"/>
      <c r="D6" s="25" t="s">
        <v>91</v>
      </c>
      <c r="E6" s="144" t="s">
        <v>63</v>
      </c>
      <c r="F6" s="144"/>
      <c r="G6" s="144"/>
      <c r="H6" s="20"/>
      <c r="I6" s="88"/>
      <c r="J6" s="20"/>
      <c r="K6" s="20"/>
      <c r="L6" s="20"/>
    </row>
    <row r="7" spans="1:12" x14ac:dyDescent="0.2">
      <c r="A7" s="22"/>
      <c r="B7" s="20"/>
      <c r="C7" s="20"/>
      <c r="D7" s="20"/>
      <c r="E7" s="20"/>
      <c r="F7" s="20"/>
      <c r="G7" s="20"/>
      <c r="H7" s="20"/>
      <c r="I7" s="88"/>
      <c r="J7" s="20"/>
      <c r="K7" s="20"/>
      <c r="L7" s="20"/>
    </row>
    <row r="8" spans="1:12" ht="15" x14ac:dyDescent="0.25">
      <c r="A8" s="27">
        <v>3</v>
      </c>
      <c r="B8" s="20"/>
      <c r="C8" s="25" t="s">
        <v>4</v>
      </c>
      <c r="D8" s="145" t="s">
        <v>64</v>
      </c>
      <c r="E8" s="145"/>
      <c r="F8" s="145"/>
      <c r="G8" s="145"/>
      <c r="H8" s="20"/>
      <c r="I8" s="88"/>
      <c r="J8" s="20"/>
      <c r="K8" s="20"/>
      <c r="L8" s="20"/>
    </row>
    <row r="9" spans="1:12" ht="15" x14ac:dyDescent="0.25">
      <c r="A9" s="27">
        <v>4</v>
      </c>
      <c r="B9" s="20"/>
      <c r="C9" s="25" t="s">
        <v>23</v>
      </c>
      <c r="D9" s="89">
        <v>6000</v>
      </c>
      <c r="E9" s="30" t="s">
        <v>26</v>
      </c>
      <c r="F9" s="30"/>
      <c r="G9" s="20"/>
      <c r="H9" s="20"/>
      <c r="I9" s="88"/>
      <c r="J9" s="20"/>
      <c r="K9" s="20"/>
      <c r="L9" s="20"/>
    </row>
    <row r="10" spans="1:12" ht="15" x14ac:dyDescent="0.25">
      <c r="A10" s="27">
        <v>5</v>
      </c>
      <c r="B10" s="20"/>
      <c r="C10" s="25" t="s">
        <v>21</v>
      </c>
      <c r="D10" s="31">
        <v>90</v>
      </c>
      <c r="E10" s="30" t="s">
        <v>27</v>
      </c>
      <c r="F10" s="30"/>
      <c r="G10" s="20"/>
      <c r="H10" s="20"/>
      <c r="I10" s="88"/>
      <c r="J10" s="20"/>
      <c r="K10" s="20"/>
      <c r="L10" s="20"/>
    </row>
    <row r="11" spans="1:12" ht="15" x14ac:dyDescent="0.25">
      <c r="A11" s="27">
        <v>6</v>
      </c>
      <c r="B11" s="20"/>
      <c r="C11" s="25" t="s">
        <v>22</v>
      </c>
      <c r="D11" s="31">
        <v>55</v>
      </c>
      <c r="E11" s="30" t="s">
        <v>27</v>
      </c>
      <c r="F11" s="30"/>
      <c r="G11" s="20"/>
      <c r="H11" s="20"/>
      <c r="I11" s="88"/>
      <c r="J11" s="20"/>
      <c r="K11" s="20"/>
      <c r="L11" s="20"/>
    </row>
    <row r="12" spans="1:12" ht="15" x14ac:dyDescent="0.25">
      <c r="A12" s="27">
        <v>7</v>
      </c>
      <c r="B12" s="20"/>
      <c r="C12" s="25" t="s">
        <v>48</v>
      </c>
      <c r="D12" s="31">
        <v>10</v>
      </c>
      <c r="E12" s="30" t="s">
        <v>27</v>
      </c>
      <c r="F12" s="30"/>
      <c r="G12" s="20"/>
      <c r="H12" s="20"/>
      <c r="I12" s="88"/>
      <c r="J12" s="20"/>
      <c r="K12" s="20"/>
      <c r="L12" s="20"/>
    </row>
    <row r="13" spans="1:12" ht="15" x14ac:dyDescent="0.25">
      <c r="A13" s="90">
        <v>8</v>
      </c>
      <c r="B13" s="20"/>
      <c r="C13" s="25" t="s">
        <v>76</v>
      </c>
      <c r="D13" s="89">
        <v>3465</v>
      </c>
      <c r="E13" s="30" t="s">
        <v>77</v>
      </c>
      <c r="F13" s="30"/>
      <c r="G13" s="20"/>
      <c r="H13" s="20"/>
      <c r="I13" s="88"/>
      <c r="J13" s="20"/>
      <c r="K13" s="20"/>
      <c r="L13" s="20"/>
    </row>
    <row r="14" spans="1:12" x14ac:dyDescent="0.2">
      <c r="A14" s="22"/>
      <c r="B14" s="20"/>
      <c r="C14" s="20"/>
      <c r="D14" s="20"/>
      <c r="E14" s="20"/>
      <c r="F14" s="20"/>
      <c r="G14" s="20"/>
      <c r="H14" s="20"/>
      <c r="I14" s="88"/>
      <c r="J14" s="20"/>
      <c r="K14" s="20"/>
      <c r="L14" s="20"/>
    </row>
    <row r="15" spans="1:12" ht="45" x14ac:dyDescent="0.2">
      <c r="A15" s="22"/>
      <c r="B15" s="32" t="s">
        <v>61</v>
      </c>
      <c r="C15" s="33" t="s">
        <v>58</v>
      </c>
      <c r="D15" s="33" t="s">
        <v>45</v>
      </c>
      <c r="E15" s="33" t="s">
        <v>39</v>
      </c>
      <c r="F15" s="34" t="s">
        <v>73</v>
      </c>
      <c r="G15" s="20"/>
      <c r="H15" s="20"/>
      <c r="I15" s="88"/>
      <c r="J15" s="20"/>
      <c r="K15" s="20"/>
      <c r="L15" s="20"/>
    </row>
    <row r="16" spans="1:12" ht="15" x14ac:dyDescent="0.25">
      <c r="A16" s="22"/>
      <c r="B16" s="35" t="s">
        <v>41</v>
      </c>
      <c r="C16" s="36" t="s">
        <v>44</v>
      </c>
      <c r="D16" s="36" t="s">
        <v>10</v>
      </c>
      <c r="E16" s="36" t="s">
        <v>11</v>
      </c>
      <c r="F16" s="37" t="s">
        <v>12</v>
      </c>
      <c r="G16" s="20"/>
      <c r="H16" s="20"/>
      <c r="I16" s="88"/>
      <c r="J16" s="20"/>
      <c r="K16" s="20"/>
      <c r="L16" s="20"/>
    </row>
    <row r="17" spans="1:12" x14ac:dyDescent="0.2">
      <c r="A17" s="22"/>
      <c r="B17" s="38">
        <v>10</v>
      </c>
      <c r="C17" s="39">
        <v>11</v>
      </c>
      <c r="D17" s="39">
        <v>12</v>
      </c>
      <c r="E17" s="39">
        <v>14</v>
      </c>
      <c r="F17" s="40">
        <v>15</v>
      </c>
      <c r="G17" s="20"/>
      <c r="H17" s="20"/>
      <c r="I17" s="88"/>
      <c r="J17" s="20"/>
      <c r="K17" s="20"/>
      <c r="L17" s="20"/>
    </row>
    <row r="18" spans="1:12" ht="15" x14ac:dyDescent="0.25">
      <c r="A18" s="22"/>
      <c r="B18" s="91" t="s">
        <v>25</v>
      </c>
      <c r="C18" s="92">
        <v>368</v>
      </c>
      <c r="D18" s="93">
        <v>15.23</v>
      </c>
      <c r="E18" s="43">
        <f t="shared" ref="E18:E31" si="0">IF(D18&gt;0,(C18*D18/1000),0)</f>
        <v>5.6046400000000007</v>
      </c>
      <c r="F18" s="44">
        <f t="shared" ref="F18:F31" si="1">E18*8760</f>
        <v>49096.646400000005</v>
      </c>
      <c r="G18" s="20"/>
      <c r="H18" s="20"/>
      <c r="I18" s="88"/>
      <c r="J18" s="20"/>
      <c r="K18" s="20"/>
      <c r="L18" s="20"/>
    </row>
    <row r="19" spans="1:12" ht="15" x14ac:dyDescent="0.25">
      <c r="A19" s="22"/>
      <c r="B19" s="94" t="s">
        <v>0</v>
      </c>
      <c r="C19" s="95">
        <v>128</v>
      </c>
      <c r="D19" s="96">
        <v>18.03</v>
      </c>
      <c r="E19" s="43">
        <f t="shared" si="0"/>
        <v>2.3078400000000001</v>
      </c>
      <c r="F19" s="44">
        <f t="shared" si="1"/>
        <v>20216.678400000001</v>
      </c>
      <c r="G19" s="20"/>
      <c r="H19" s="20"/>
      <c r="I19" s="88"/>
      <c r="J19" s="20"/>
      <c r="K19" s="20"/>
      <c r="L19" s="20"/>
    </row>
    <row r="20" spans="1:12" ht="15" x14ac:dyDescent="0.25">
      <c r="A20" s="22"/>
      <c r="B20" s="94" t="s">
        <v>1</v>
      </c>
      <c r="C20" s="95">
        <v>310</v>
      </c>
      <c r="D20" s="96">
        <v>19.34</v>
      </c>
      <c r="E20" s="43">
        <f t="shared" si="0"/>
        <v>5.9954000000000001</v>
      </c>
      <c r="F20" s="44">
        <f t="shared" si="1"/>
        <v>52519.703999999998</v>
      </c>
      <c r="G20" s="20"/>
      <c r="H20" s="20"/>
      <c r="I20" s="88"/>
      <c r="J20" s="20"/>
      <c r="K20" s="20"/>
      <c r="L20" s="20"/>
    </row>
    <row r="21" spans="1:12" ht="15" x14ac:dyDescent="0.25">
      <c r="A21" s="22"/>
      <c r="B21" s="94" t="s">
        <v>2</v>
      </c>
      <c r="C21" s="95">
        <v>440</v>
      </c>
      <c r="D21" s="96">
        <v>21.86</v>
      </c>
      <c r="E21" s="43">
        <f t="shared" si="0"/>
        <v>9.6183999999999994</v>
      </c>
      <c r="F21" s="44">
        <f t="shared" si="1"/>
        <v>84257.183999999994</v>
      </c>
      <c r="G21" s="20"/>
      <c r="H21" s="20"/>
      <c r="I21" s="88"/>
      <c r="J21" s="20"/>
      <c r="K21" s="20"/>
      <c r="L21" s="20"/>
    </row>
    <row r="22" spans="1:12" ht="15" x14ac:dyDescent="0.25">
      <c r="A22" s="22"/>
      <c r="B22" s="94" t="s">
        <v>3</v>
      </c>
      <c r="C22" s="95">
        <v>264</v>
      </c>
      <c r="D22" s="96">
        <v>24.13</v>
      </c>
      <c r="E22" s="43">
        <f t="shared" si="0"/>
        <v>6.3703199999999995</v>
      </c>
      <c r="F22" s="44">
        <f t="shared" si="1"/>
        <v>55804.003199999999</v>
      </c>
      <c r="G22" s="20"/>
      <c r="H22" s="20"/>
      <c r="I22" s="88"/>
      <c r="J22" s="20"/>
      <c r="K22" s="20"/>
      <c r="L22" s="20"/>
    </row>
    <row r="23" spans="1:12" ht="15" x14ac:dyDescent="0.25">
      <c r="A23" s="22"/>
      <c r="B23" s="94" t="s">
        <v>5</v>
      </c>
      <c r="C23" s="95">
        <v>38</v>
      </c>
      <c r="D23" s="96">
        <v>27.04</v>
      </c>
      <c r="E23" s="43">
        <f t="shared" si="0"/>
        <v>1.02752</v>
      </c>
      <c r="F23" s="44">
        <f t="shared" si="1"/>
        <v>9001.0751999999993</v>
      </c>
      <c r="G23" s="20"/>
      <c r="H23" s="20"/>
      <c r="I23" s="88"/>
      <c r="J23" s="20"/>
      <c r="K23" s="20"/>
      <c r="L23" s="20"/>
    </row>
    <row r="24" spans="1:12" ht="15" x14ac:dyDescent="0.25">
      <c r="A24" s="22"/>
      <c r="B24" s="94" t="s">
        <v>6</v>
      </c>
      <c r="C24" s="95">
        <v>146</v>
      </c>
      <c r="D24" s="96">
        <v>28.49</v>
      </c>
      <c r="E24" s="43">
        <f t="shared" si="0"/>
        <v>4.1595399999999998</v>
      </c>
      <c r="F24" s="44">
        <f t="shared" si="1"/>
        <v>36437.570399999997</v>
      </c>
      <c r="G24" s="20"/>
      <c r="H24" s="20"/>
      <c r="I24" s="88"/>
      <c r="J24" s="20"/>
      <c r="K24" s="20"/>
      <c r="L24" s="20"/>
    </row>
    <row r="25" spans="1:12" ht="15" x14ac:dyDescent="0.25">
      <c r="A25" s="22"/>
      <c r="B25" s="94" t="s">
        <v>7</v>
      </c>
      <c r="C25" s="95">
        <v>302</v>
      </c>
      <c r="D25" s="96">
        <v>29.42</v>
      </c>
      <c r="E25" s="43">
        <f t="shared" si="0"/>
        <v>8.8848400000000005</v>
      </c>
      <c r="F25" s="44">
        <f t="shared" si="1"/>
        <v>77831.198400000008</v>
      </c>
      <c r="G25" s="20"/>
      <c r="H25" s="20"/>
      <c r="I25" s="88"/>
      <c r="J25" s="20"/>
      <c r="K25" s="20"/>
      <c r="L25" s="20"/>
    </row>
    <row r="26" spans="1:12" ht="15" x14ac:dyDescent="0.25">
      <c r="A26" s="22"/>
      <c r="B26" s="94" t="s">
        <v>8</v>
      </c>
      <c r="C26" s="95">
        <v>0</v>
      </c>
      <c r="D26" s="97">
        <v>0</v>
      </c>
      <c r="E26" s="43">
        <f t="shared" si="0"/>
        <v>0</v>
      </c>
      <c r="F26" s="44">
        <f t="shared" si="1"/>
        <v>0</v>
      </c>
      <c r="G26" s="20"/>
      <c r="H26" s="20"/>
      <c r="I26" s="88"/>
      <c r="J26" s="20"/>
      <c r="K26" s="20"/>
      <c r="L26" s="20"/>
    </row>
    <row r="27" spans="1:12" ht="15" x14ac:dyDescent="0.25">
      <c r="A27" s="22"/>
      <c r="B27" s="94" t="s">
        <v>9</v>
      </c>
      <c r="C27" s="95">
        <v>0</v>
      </c>
      <c r="D27" s="97">
        <v>0</v>
      </c>
      <c r="E27" s="43">
        <f t="shared" si="0"/>
        <v>0</v>
      </c>
      <c r="F27" s="44">
        <f t="shared" si="1"/>
        <v>0</v>
      </c>
      <c r="G27" s="20"/>
      <c r="H27" s="20"/>
      <c r="I27" s="88"/>
      <c r="J27" s="20"/>
      <c r="K27" s="20"/>
      <c r="L27" s="20"/>
    </row>
    <row r="28" spans="1:12" ht="15" x14ac:dyDescent="0.25">
      <c r="A28" s="22"/>
      <c r="B28" s="94" t="s">
        <v>14</v>
      </c>
      <c r="C28" s="95">
        <v>0</v>
      </c>
      <c r="D28" s="97">
        <v>0</v>
      </c>
      <c r="E28" s="43">
        <f t="shared" si="0"/>
        <v>0</v>
      </c>
      <c r="F28" s="44">
        <f t="shared" si="1"/>
        <v>0</v>
      </c>
      <c r="G28" s="20"/>
      <c r="H28" s="20"/>
      <c r="I28" s="88"/>
      <c r="J28" s="20"/>
      <c r="K28" s="20"/>
      <c r="L28" s="20"/>
    </row>
    <row r="29" spans="1:12" ht="15" x14ac:dyDescent="0.25">
      <c r="A29" s="22"/>
      <c r="B29" s="94" t="s">
        <v>15</v>
      </c>
      <c r="C29" s="95">
        <v>0</v>
      </c>
      <c r="D29" s="97">
        <v>0</v>
      </c>
      <c r="E29" s="43">
        <f t="shared" si="0"/>
        <v>0</v>
      </c>
      <c r="F29" s="44">
        <f t="shared" si="1"/>
        <v>0</v>
      </c>
      <c r="G29" s="20"/>
      <c r="H29" s="20"/>
      <c r="I29" s="88"/>
      <c r="J29" s="20"/>
      <c r="K29" s="20"/>
      <c r="L29" s="20"/>
    </row>
    <row r="30" spans="1:12" ht="15" x14ac:dyDescent="0.25">
      <c r="A30" s="22"/>
      <c r="B30" s="98" t="s">
        <v>24</v>
      </c>
      <c r="C30" s="99">
        <v>0</v>
      </c>
      <c r="D30" s="100">
        <v>0</v>
      </c>
      <c r="E30" s="43">
        <f t="shared" si="0"/>
        <v>0</v>
      </c>
      <c r="F30" s="44">
        <f t="shared" si="1"/>
        <v>0</v>
      </c>
      <c r="G30" s="20"/>
      <c r="H30" s="20"/>
      <c r="I30" s="88"/>
      <c r="J30" s="20"/>
      <c r="K30" s="20"/>
      <c r="L30" s="20"/>
    </row>
    <row r="31" spans="1:12" ht="15" x14ac:dyDescent="0.25">
      <c r="A31" s="22"/>
      <c r="B31" s="98"/>
      <c r="C31" s="99">
        <v>0</v>
      </c>
      <c r="D31" s="100">
        <v>0</v>
      </c>
      <c r="E31" s="43">
        <f t="shared" si="0"/>
        <v>0</v>
      </c>
      <c r="F31" s="44">
        <f t="shared" si="1"/>
        <v>0</v>
      </c>
      <c r="G31" s="20"/>
      <c r="H31" s="20"/>
      <c r="I31" s="88"/>
      <c r="J31" s="20"/>
      <c r="K31" s="20"/>
      <c r="L31" s="20"/>
    </row>
    <row r="32" spans="1:12" ht="15" x14ac:dyDescent="0.25">
      <c r="A32" s="27">
        <v>16</v>
      </c>
      <c r="B32" s="49" t="s">
        <v>16</v>
      </c>
      <c r="C32" s="50">
        <f>SUM(C18:C31)</f>
        <v>1996</v>
      </c>
      <c r="D32" s="51"/>
      <c r="E32" s="52">
        <f>SUM(E18:E31)</f>
        <v>43.968499999999992</v>
      </c>
      <c r="F32" s="53">
        <f>SUM(F18:F31)</f>
        <v>385164.05999999994</v>
      </c>
      <c r="G32" s="20"/>
      <c r="H32" s="20"/>
      <c r="I32" s="88"/>
      <c r="J32" s="20"/>
      <c r="K32" s="20"/>
      <c r="L32" s="20"/>
    </row>
    <row r="33" spans="1:12" ht="15" x14ac:dyDescent="0.25">
      <c r="A33" s="22"/>
      <c r="B33" s="54"/>
      <c r="C33" s="54"/>
      <c r="D33" s="54"/>
      <c r="E33" s="54"/>
      <c r="F33" s="55"/>
      <c r="G33" s="30"/>
      <c r="H33" s="20"/>
      <c r="I33" s="88"/>
      <c r="J33" s="20"/>
      <c r="K33" s="20"/>
      <c r="L33" s="20"/>
    </row>
    <row r="34" spans="1:12" ht="15" x14ac:dyDescent="0.25">
      <c r="A34" s="22"/>
      <c r="B34" s="56" t="s">
        <v>40</v>
      </c>
      <c r="C34" s="30"/>
      <c r="D34" s="30"/>
      <c r="E34" s="30"/>
      <c r="F34" s="55"/>
      <c r="G34" s="30"/>
      <c r="H34" s="20"/>
      <c r="I34" s="88"/>
      <c r="J34" s="20"/>
      <c r="K34" s="20"/>
      <c r="L34" s="20"/>
    </row>
    <row r="35" spans="1:12" ht="15" x14ac:dyDescent="0.25">
      <c r="A35" s="27">
        <v>20</v>
      </c>
      <c r="B35" s="57"/>
      <c r="C35" s="58"/>
      <c r="D35" s="59" t="s">
        <v>32</v>
      </c>
      <c r="E35" s="60">
        <f>C32/2</f>
        <v>998</v>
      </c>
      <c r="F35" s="60" t="s">
        <v>28</v>
      </c>
      <c r="G35" s="61"/>
      <c r="H35" s="20"/>
      <c r="I35" s="88"/>
      <c r="J35" s="20"/>
      <c r="K35" s="20"/>
      <c r="L35" s="20"/>
    </row>
    <row r="36" spans="1:12" ht="15" x14ac:dyDescent="0.25">
      <c r="A36" s="27">
        <v>21</v>
      </c>
      <c r="B36" s="62"/>
      <c r="C36" s="63"/>
      <c r="D36" s="64" t="s">
        <v>31</v>
      </c>
      <c r="E36" s="65">
        <f>C32</f>
        <v>1996</v>
      </c>
      <c r="F36" s="63" t="s">
        <v>29</v>
      </c>
      <c r="G36" s="66"/>
      <c r="H36" s="20"/>
      <c r="I36" s="88"/>
      <c r="J36" s="20"/>
      <c r="K36" s="20"/>
      <c r="L36" s="20"/>
    </row>
    <row r="37" spans="1:12" ht="15" x14ac:dyDescent="0.25">
      <c r="A37" s="27">
        <v>22</v>
      </c>
      <c r="B37" s="67"/>
      <c r="C37" s="68"/>
      <c r="D37" s="64" t="s">
        <v>49</v>
      </c>
      <c r="E37" s="63">
        <f>D10-D11</f>
        <v>35</v>
      </c>
      <c r="F37" s="63" t="s">
        <v>27</v>
      </c>
      <c r="G37" s="66"/>
      <c r="H37" s="20"/>
      <c r="I37" s="88"/>
      <c r="J37" s="20"/>
      <c r="K37" s="20"/>
      <c r="L37" s="20"/>
    </row>
    <row r="38" spans="1:12" ht="15" x14ac:dyDescent="0.25">
      <c r="A38" s="27">
        <v>23</v>
      </c>
      <c r="B38" s="67"/>
      <c r="C38" s="68"/>
      <c r="D38" s="64" t="s">
        <v>33</v>
      </c>
      <c r="E38" s="69">
        <f>E32</f>
        <v>43.968499999999992</v>
      </c>
      <c r="F38" s="63" t="s">
        <v>30</v>
      </c>
      <c r="G38" s="70"/>
      <c r="H38" s="20"/>
      <c r="I38" s="88"/>
      <c r="J38" s="20"/>
      <c r="K38" s="20"/>
      <c r="L38" s="20"/>
    </row>
    <row r="39" spans="1:12" ht="30" customHeight="1" x14ac:dyDescent="0.2">
      <c r="A39" s="71">
        <v>25</v>
      </c>
      <c r="B39" s="140" t="s">
        <v>75</v>
      </c>
      <c r="C39" s="141"/>
      <c r="D39" s="141"/>
      <c r="E39" s="72">
        <f>(SUM(E18:E31))*D9/1000</f>
        <v>263.81099999999992</v>
      </c>
      <c r="F39" s="73" t="s">
        <v>34</v>
      </c>
      <c r="G39" s="70"/>
      <c r="H39" s="20"/>
      <c r="I39" s="101"/>
      <c r="J39" s="20"/>
      <c r="K39" s="20"/>
      <c r="L39" s="20"/>
    </row>
    <row r="40" spans="1:12" ht="14.25" customHeight="1" x14ac:dyDescent="0.25">
      <c r="A40" s="27">
        <v>24</v>
      </c>
      <c r="B40" s="67"/>
      <c r="C40" s="68"/>
      <c r="D40" s="64" t="s">
        <v>74</v>
      </c>
      <c r="E40" s="65">
        <f>F32/1000</f>
        <v>385.16405999999995</v>
      </c>
      <c r="F40" s="63" t="s">
        <v>34</v>
      </c>
      <c r="G40" s="70"/>
      <c r="H40" s="20"/>
      <c r="I40" s="88"/>
      <c r="J40" s="20"/>
      <c r="K40" s="20"/>
      <c r="L40" s="20"/>
    </row>
    <row r="41" spans="1:12" ht="15" x14ac:dyDescent="0.25">
      <c r="A41" s="20">
        <v>25</v>
      </c>
      <c r="B41" s="67"/>
      <c r="C41" s="68"/>
      <c r="D41" s="64" t="s">
        <v>88</v>
      </c>
      <c r="E41" s="65">
        <f>E40+D13</f>
        <v>3850.1640600000001</v>
      </c>
      <c r="F41" s="63" t="s">
        <v>34</v>
      </c>
      <c r="G41" s="70"/>
      <c r="H41" s="20"/>
      <c r="I41" s="88"/>
      <c r="J41" s="20"/>
      <c r="K41" s="20"/>
      <c r="L41" s="20"/>
    </row>
    <row r="42" spans="1:12" ht="15" x14ac:dyDescent="0.25">
      <c r="A42" s="20">
        <v>26</v>
      </c>
      <c r="B42" s="67"/>
      <c r="C42" s="68"/>
      <c r="D42" s="76" t="s">
        <v>81</v>
      </c>
      <c r="E42" s="77">
        <f>E40/(E41/100)</f>
        <v>10.003835005410131</v>
      </c>
      <c r="F42" s="78" t="s">
        <v>82</v>
      </c>
      <c r="G42" s="70"/>
      <c r="H42" s="20"/>
      <c r="I42" s="88"/>
      <c r="J42" s="20"/>
      <c r="K42" s="20"/>
      <c r="L42" s="20"/>
    </row>
    <row r="43" spans="1:12" ht="15" x14ac:dyDescent="0.25">
      <c r="A43" s="20"/>
      <c r="B43" s="79"/>
      <c r="C43" s="80"/>
      <c r="D43" s="81"/>
      <c r="E43" s="82"/>
      <c r="F43" s="83"/>
      <c r="G43" s="84"/>
      <c r="H43" s="20"/>
      <c r="I43" s="20"/>
      <c r="J43" s="20"/>
      <c r="K43" s="20"/>
      <c r="L43" s="20"/>
    </row>
    <row r="44" spans="1:12" ht="15" x14ac:dyDescent="0.25">
      <c r="A44" s="20"/>
      <c r="B44" s="68"/>
      <c r="C44" s="68"/>
      <c r="D44" s="64"/>
      <c r="E44" s="75"/>
      <c r="F44" s="63"/>
      <c r="G44" s="68"/>
      <c r="H44" s="20"/>
      <c r="I44" s="20"/>
      <c r="J44" s="20"/>
      <c r="K44" s="20"/>
      <c r="L44" s="20"/>
    </row>
    <row r="45" spans="1:12" x14ac:dyDescent="0.2">
      <c r="A45" s="102">
        <v>30</v>
      </c>
      <c r="B45" s="20" t="s">
        <v>69</v>
      </c>
      <c r="C45" s="20"/>
      <c r="D45" s="20"/>
      <c r="E45" s="20"/>
      <c r="F45" s="20"/>
      <c r="G45" s="20"/>
      <c r="H45" s="20"/>
      <c r="I45" s="20"/>
      <c r="J45" s="20"/>
      <c r="K45" s="20"/>
      <c r="L45" s="20"/>
    </row>
    <row r="46" spans="1:12" x14ac:dyDescent="0.2">
      <c r="A46" s="20"/>
      <c r="B46" s="20"/>
      <c r="C46" s="20"/>
      <c r="D46" s="20"/>
      <c r="E46" s="20"/>
      <c r="F46" s="20"/>
      <c r="G46" s="20"/>
      <c r="H46" s="20"/>
      <c r="I46" s="20"/>
      <c r="J46" s="20"/>
      <c r="K46" s="20"/>
      <c r="L46" s="20"/>
    </row>
  </sheetData>
  <sheetProtection sheet="1"/>
  <mergeCells count="3">
    <mergeCell ref="E6:G6"/>
    <mergeCell ref="D8:G8"/>
    <mergeCell ref="B39:D39"/>
  </mergeCells>
  <phoneticPr fontId="2" type="noConversion"/>
  <conditionalFormatting sqref="D18:D31">
    <cfRule type="cellIs" dxfId="2" priority="1" stopIfTrue="1" operator="greaterThan">
      <formula>0</formula>
    </cfRule>
  </conditionalFormatting>
  <hyperlinks>
    <hyperlink ref="A6" location="Erl002" display="Erl002"/>
    <hyperlink ref="A8" location="Erl003" display="Erl003"/>
    <hyperlink ref="A9" location="erl004" display="erl004"/>
    <hyperlink ref="A10" location="erl005" display="erl005"/>
    <hyperlink ref="A11" location="erl006" display="erl006"/>
    <hyperlink ref="A12" location="Erl007" display="Erl007"/>
    <hyperlink ref="B17" location="Erl010" display="Erl010"/>
    <hyperlink ref="C17" location="Erl011" display="Erl011"/>
    <hyperlink ref="D17" location="Erl012" display="Erl012"/>
    <hyperlink ref="E17" location="Erl014" display="Erl014"/>
    <hyperlink ref="F17" location="Erl015" display="Erl015"/>
    <hyperlink ref="A32" location="Erl016" display="Erl016"/>
    <hyperlink ref="A35" location="Erl020" display="Erl020"/>
    <hyperlink ref="A36" location="Erl021" display="Erl021"/>
    <hyperlink ref="A37" location="Erl022" display="Erl022"/>
    <hyperlink ref="A38" location="Erl023" display="Erl023"/>
    <hyperlink ref="A40" location="Erl024" display="Erl024"/>
    <hyperlink ref="A45" location="Erl030" display="Erl030"/>
  </hyperlinks>
  <pageMargins left="0.78740157480314965" right="0.78740157480314965" top="1.3779527559055118" bottom="0.98425196850393704" header="0.51181102362204722" footer="0.51181102362204722"/>
  <pageSetup paperSize="9" fitToWidth="2"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dimension ref="A1:P53"/>
  <sheetViews>
    <sheetView showGridLines="0" zoomScaleNormal="100" workbookViewId="0">
      <selection activeCell="F6" sqref="F6"/>
    </sheetView>
  </sheetViews>
  <sheetFormatPr baseColWidth="10" defaultRowHeight="12.75" x14ac:dyDescent="0.2"/>
  <cols>
    <col min="1" max="1" width="3.28515625" style="1" customWidth="1"/>
    <col min="2" max="2" width="21.140625" style="1" customWidth="1"/>
    <col min="3" max="3" width="12.28515625" style="1" customWidth="1"/>
    <col min="4" max="4" width="13.85546875" style="1" customWidth="1"/>
    <col min="5" max="5" width="14.5703125" style="1" customWidth="1"/>
    <col min="6" max="6" width="14.7109375" style="1" customWidth="1"/>
    <col min="7" max="7" width="14.85546875" style="1" customWidth="1"/>
    <col min="8" max="8" width="1.85546875" style="1" customWidth="1"/>
    <col min="9" max="9" width="5.42578125" style="1" customWidth="1"/>
    <col min="10" max="16384" width="11.42578125" style="1"/>
  </cols>
  <sheetData>
    <row r="1" spans="1:13" ht="15.75" x14ac:dyDescent="0.25">
      <c r="A1" s="19" t="s">
        <v>17</v>
      </c>
      <c r="B1" s="20"/>
      <c r="C1" s="20"/>
      <c r="D1" s="20"/>
      <c r="E1" s="20"/>
      <c r="F1" s="20"/>
      <c r="G1" s="20"/>
      <c r="H1" s="20"/>
      <c r="I1" s="20"/>
      <c r="J1" s="20"/>
      <c r="K1" s="20"/>
      <c r="L1" s="20"/>
      <c r="M1" s="20"/>
    </row>
    <row r="2" spans="1:13" ht="15.75" x14ac:dyDescent="0.25">
      <c r="A2" s="19" t="s">
        <v>120</v>
      </c>
      <c r="B2" s="20"/>
      <c r="C2" s="20"/>
      <c r="D2" s="20"/>
      <c r="E2" s="20"/>
      <c r="F2" s="20"/>
      <c r="G2" s="21"/>
      <c r="H2" s="20"/>
      <c r="I2" s="20"/>
      <c r="J2" s="20"/>
      <c r="K2" s="20"/>
      <c r="L2" s="20"/>
      <c r="M2" s="20"/>
    </row>
    <row r="3" spans="1:13" ht="15.75" x14ac:dyDescent="0.25">
      <c r="A3" s="19"/>
      <c r="B3" s="20"/>
      <c r="C3" s="20"/>
      <c r="D3" s="20"/>
      <c r="E3" s="20"/>
      <c r="F3" s="20"/>
      <c r="G3" s="21"/>
      <c r="H3" s="20"/>
      <c r="I3" s="20"/>
      <c r="J3" s="20"/>
      <c r="K3" s="20"/>
      <c r="L3" s="20"/>
      <c r="M3" s="20"/>
    </row>
    <row r="4" spans="1:13" ht="57.75" customHeight="1" x14ac:dyDescent="0.25">
      <c r="A4" s="138" t="s">
        <v>113</v>
      </c>
      <c r="B4" s="139"/>
      <c r="C4" s="139"/>
      <c r="D4" s="139"/>
      <c r="E4" s="139"/>
      <c r="F4" s="139"/>
      <c r="G4" s="139"/>
      <c r="H4" s="20"/>
      <c r="I4" s="20"/>
      <c r="J4" s="20"/>
      <c r="K4" s="20"/>
      <c r="L4" s="20"/>
      <c r="M4" s="20"/>
    </row>
    <row r="5" spans="1:13" x14ac:dyDescent="0.2">
      <c r="A5" s="22"/>
      <c r="B5" s="20"/>
      <c r="C5" s="20"/>
      <c r="D5" s="20"/>
      <c r="E5" s="20"/>
      <c r="F5" s="20"/>
      <c r="G5" s="20"/>
      <c r="H5" s="20"/>
      <c r="I5" s="20"/>
      <c r="J5" s="20"/>
      <c r="K5" s="20"/>
      <c r="L5" s="20"/>
      <c r="M5" s="20"/>
    </row>
    <row r="6" spans="1:13" x14ac:dyDescent="0.2">
      <c r="A6" s="22"/>
      <c r="B6" s="20"/>
      <c r="C6" s="20"/>
      <c r="D6" s="20"/>
      <c r="E6" s="23" t="s">
        <v>19</v>
      </c>
      <c r="F6" s="130"/>
      <c r="G6" s="20"/>
      <c r="H6" s="20"/>
      <c r="I6" s="20"/>
      <c r="J6" s="20"/>
      <c r="K6" s="20"/>
      <c r="L6" s="20"/>
      <c r="M6" s="20"/>
    </row>
    <row r="7" spans="1:13" x14ac:dyDescent="0.2">
      <c r="A7" s="22"/>
      <c r="B7" s="20"/>
      <c r="C7" s="20"/>
      <c r="D7" s="20"/>
      <c r="E7" s="20"/>
      <c r="F7" s="20"/>
      <c r="G7" s="20"/>
      <c r="H7" s="20"/>
      <c r="I7" s="20"/>
      <c r="J7" s="20" t="s">
        <v>43</v>
      </c>
      <c r="K7" s="20"/>
      <c r="L7" s="20"/>
      <c r="M7" s="20"/>
    </row>
    <row r="8" spans="1:13" ht="15" x14ac:dyDescent="0.25">
      <c r="A8" s="22"/>
      <c r="B8" s="20"/>
      <c r="C8" s="25" t="s">
        <v>95</v>
      </c>
      <c r="D8" s="146"/>
      <c r="E8" s="147"/>
      <c r="F8" s="148"/>
      <c r="G8" s="29"/>
      <c r="H8" s="20"/>
      <c r="I8" s="20"/>
      <c r="J8" s="20"/>
      <c r="K8" s="20"/>
      <c r="L8" s="20"/>
      <c r="M8" s="20"/>
    </row>
    <row r="9" spans="1:13" ht="15.75" x14ac:dyDescent="0.25">
      <c r="A9" s="27">
        <v>2</v>
      </c>
      <c r="B9" s="28"/>
      <c r="C9" s="25" t="s">
        <v>96</v>
      </c>
      <c r="D9" s="146"/>
      <c r="E9" s="147"/>
      <c r="F9" s="148"/>
      <c r="G9" s="29"/>
      <c r="H9" s="20"/>
      <c r="I9" s="20"/>
      <c r="J9" s="20" t="s">
        <v>109</v>
      </c>
      <c r="K9" s="20"/>
      <c r="L9" s="20"/>
      <c r="M9" s="20"/>
    </row>
    <row r="10" spans="1:13" ht="15" x14ac:dyDescent="0.25">
      <c r="A10" s="27">
        <v>3</v>
      </c>
      <c r="B10" s="20"/>
      <c r="C10" s="25" t="s">
        <v>4</v>
      </c>
      <c r="D10" s="146"/>
      <c r="E10" s="147"/>
      <c r="F10" s="148"/>
      <c r="G10" s="29"/>
      <c r="H10" s="20"/>
      <c r="I10" s="20"/>
      <c r="J10" s="20" t="s">
        <v>13</v>
      </c>
      <c r="K10" s="20"/>
      <c r="L10" s="20"/>
      <c r="M10" s="20"/>
    </row>
    <row r="11" spans="1:13" ht="15" x14ac:dyDescent="0.25">
      <c r="A11" s="27">
        <v>4</v>
      </c>
      <c r="B11" s="20"/>
      <c r="C11" s="25" t="s">
        <v>23</v>
      </c>
      <c r="D11" s="46"/>
      <c r="E11" s="30" t="s">
        <v>26</v>
      </c>
      <c r="F11" s="30"/>
      <c r="G11" s="20"/>
      <c r="H11" s="20"/>
      <c r="I11" s="20"/>
      <c r="J11" s="20" t="s">
        <v>97</v>
      </c>
      <c r="K11" s="20"/>
      <c r="L11" s="20"/>
      <c r="M11" s="20"/>
    </row>
    <row r="12" spans="1:13" ht="15" x14ac:dyDescent="0.25">
      <c r="A12" s="27">
        <v>5</v>
      </c>
      <c r="B12" s="20"/>
      <c r="C12" s="25" t="s">
        <v>21</v>
      </c>
      <c r="D12" s="46"/>
      <c r="E12" s="30" t="s">
        <v>27</v>
      </c>
      <c r="F12" s="30"/>
      <c r="G12" s="20"/>
      <c r="H12" s="20"/>
      <c r="I12" s="20"/>
      <c r="J12" s="20" t="s">
        <v>107</v>
      </c>
      <c r="K12" s="20"/>
      <c r="L12" s="20"/>
      <c r="M12" s="20"/>
    </row>
    <row r="13" spans="1:13" ht="15" x14ac:dyDescent="0.25">
      <c r="A13" s="27">
        <v>6</v>
      </c>
      <c r="B13" s="20"/>
      <c r="C13" s="25" t="s">
        <v>22</v>
      </c>
      <c r="D13" s="46"/>
      <c r="E13" s="30" t="s">
        <v>27</v>
      </c>
      <c r="F13" s="30"/>
      <c r="G13" s="20"/>
      <c r="H13" s="20"/>
      <c r="I13" s="20"/>
      <c r="J13" s="20" t="s">
        <v>106</v>
      </c>
      <c r="K13" s="20"/>
      <c r="L13" s="20"/>
      <c r="M13" s="20"/>
    </row>
    <row r="14" spans="1:13" ht="15" x14ac:dyDescent="0.25">
      <c r="A14" s="27">
        <v>7</v>
      </c>
      <c r="B14" s="20"/>
      <c r="C14" s="25" t="s">
        <v>48</v>
      </c>
      <c r="D14" s="46"/>
      <c r="E14" s="30" t="s">
        <v>27</v>
      </c>
      <c r="F14" s="30"/>
      <c r="G14" s="20"/>
      <c r="H14" s="20"/>
      <c r="I14" s="20"/>
      <c r="J14" s="20" t="s">
        <v>65</v>
      </c>
      <c r="K14" s="20"/>
      <c r="L14" s="20"/>
      <c r="M14" s="20"/>
    </row>
    <row r="15" spans="1:13" ht="15" x14ac:dyDescent="0.25">
      <c r="A15" s="27">
        <v>8</v>
      </c>
      <c r="B15" s="20"/>
      <c r="C15" s="25" t="s">
        <v>98</v>
      </c>
      <c r="D15" s="46"/>
      <c r="E15" s="30" t="s">
        <v>34</v>
      </c>
      <c r="F15" s="20"/>
      <c r="G15" s="20"/>
      <c r="H15" s="20"/>
      <c r="I15" s="20"/>
      <c r="J15" s="20"/>
      <c r="K15" s="20"/>
      <c r="L15" s="20"/>
      <c r="M15" s="20"/>
    </row>
    <row r="16" spans="1:13" x14ac:dyDescent="0.2">
      <c r="A16" s="22"/>
      <c r="B16" s="20"/>
      <c r="C16" s="20"/>
      <c r="D16" s="20"/>
      <c r="E16" s="20"/>
      <c r="F16" s="20"/>
      <c r="G16" s="20"/>
      <c r="H16" s="20"/>
      <c r="I16" s="20"/>
      <c r="J16" s="20"/>
      <c r="K16" s="20"/>
      <c r="L16" s="20"/>
      <c r="M16" s="20"/>
    </row>
    <row r="17" spans="1:13" ht="45" x14ac:dyDescent="0.2">
      <c r="A17" s="22"/>
      <c r="B17" s="32" t="s">
        <v>89</v>
      </c>
      <c r="C17" s="33" t="s">
        <v>58</v>
      </c>
      <c r="D17" s="103" t="s">
        <v>99</v>
      </c>
      <c r="E17" s="33" t="s">
        <v>39</v>
      </c>
      <c r="F17" s="34" t="s">
        <v>73</v>
      </c>
      <c r="G17" s="20"/>
      <c r="H17" s="20"/>
      <c r="I17" s="20"/>
      <c r="J17" s="20"/>
      <c r="K17" s="20"/>
      <c r="L17" s="20"/>
      <c r="M17" s="20"/>
    </row>
    <row r="18" spans="1:13" ht="15" x14ac:dyDescent="0.25">
      <c r="A18" s="22"/>
      <c r="B18" s="35" t="s">
        <v>41</v>
      </c>
      <c r="C18" s="36" t="s">
        <v>44</v>
      </c>
      <c r="D18" s="36" t="s">
        <v>100</v>
      </c>
      <c r="E18" s="36" t="s">
        <v>11</v>
      </c>
      <c r="F18" s="37" t="s">
        <v>12</v>
      </c>
      <c r="G18" s="20"/>
      <c r="H18" s="20"/>
      <c r="I18" s="20"/>
      <c r="J18" s="20"/>
      <c r="K18" s="20"/>
      <c r="L18" s="20"/>
      <c r="M18" s="20"/>
    </row>
    <row r="19" spans="1:13" x14ac:dyDescent="0.2">
      <c r="A19" s="22"/>
      <c r="B19" s="38">
        <v>10</v>
      </c>
      <c r="C19" s="39">
        <v>11</v>
      </c>
      <c r="D19" s="39">
        <v>13</v>
      </c>
      <c r="E19" s="39">
        <v>14</v>
      </c>
      <c r="F19" s="40">
        <v>15</v>
      </c>
      <c r="G19" s="20"/>
      <c r="H19" s="20"/>
      <c r="I19" s="20"/>
      <c r="J19" s="20"/>
      <c r="K19" s="20"/>
      <c r="L19" s="20"/>
      <c r="M19" s="20"/>
    </row>
    <row r="20" spans="1:13" ht="15" x14ac:dyDescent="0.25">
      <c r="A20" s="22"/>
      <c r="B20" s="41" t="s">
        <v>25</v>
      </c>
      <c r="C20" s="42">
        <v>0</v>
      </c>
      <c r="D20" s="104">
        <v>0</v>
      </c>
      <c r="E20" s="43">
        <f>C20*D20*(($D$12+$D$13)/2-$D$14)/1000</f>
        <v>0</v>
      </c>
      <c r="F20" s="44">
        <f t="shared" ref="F20:F33" si="0">E20*8760</f>
        <v>0</v>
      </c>
      <c r="G20" s="20"/>
      <c r="H20" s="20"/>
      <c r="I20" s="20"/>
      <c r="J20" s="20"/>
      <c r="K20" s="20"/>
      <c r="L20" s="20"/>
      <c r="M20" s="20"/>
    </row>
    <row r="21" spans="1:13" ht="15" x14ac:dyDescent="0.25">
      <c r="A21" s="22"/>
      <c r="B21" s="45" t="s">
        <v>0</v>
      </c>
      <c r="C21" s="46">
        <v>0</v>
      </c>
      <c r="D21" s="105">
        <v>0</v>
      </c>
      <c r="E21" s="43">
        <f t="shared" ref="E21:E33" si="1">C21*D21*(($D$12+$D$13)/2-$D$14)/1000</f>
        <v>0</v>
      </c>
      <c r="F21" s="44">
        <f t="shared" si="0"/>
        <v>0</v>
      </c>
      <c r="G21" s="20"/>
      <c r="H21" s="20"/>
      <c r="I21" s="20"/>
      <c r="J21" s="20"/>
      <c r="K21" s="20"/>
      <c r="L21" s="20"/>
      <c r="M21" s="20"/>
    </row>
    <row r="22" spans="1:13" ht="15" x14ac:dyDescent="0.25">
      <c r="A22" s="22"/>
      <c r="B22" s="45" t="s">
        <v>1</v>
      </c>
      <c r="C22" s="46">
        <v>0</v>
      </c>
      <c r="D22" s="105">
        <v>0</v>
      </c>
      <c r="E22" s="43">
        <f t="shared" si="1"/>
        <v>0</v>
      </c>
      <c r="F22" s="44">
        <f t="shared" si="0"/>
        <v>0</v>
      </c>
      <c r="G22" s="20"/>
      <c r="H22" s="20"/>
      <c r="I22" s="20"/>
      <c r="J22" s="20"/>
      <c r="K22" s="20"/>
      <c r="L22" s="20"/>
      <c r="M22" s="20"/>
    </row>
    <row r="23" spans="1:13" ht="15" x14ac:dyDescent="0.25">
      <c r="A23" s="22"/>
      <c r="B23" s="45" t="s">
        <v>2</v>
      </c>
      <c r="C23" s="46">
        <v>0</v>
      </c>
      <c r="D23" s="105">
        <v>0</v>
      </c>
      <c r="E23" s="43">
        <f t="shared" si="1"/>
        <v>0</v>
      </c>
      <c r="F23" s="44">
        <f>E23*8760</f>
        <v>0</v>
      </c>
      <c r="G23" s="20"/>
      <c r="H23" s="20"/>
      <c r="I23" s="20"/>
      <c r="J23" s="20"/>
      <c r="K23" s="20"/>
      <c r="L23" s="20"/>
      <c r="M23" s="20"/>
    </row>
    <row r="24" spans="1:13" ht="15" x14ac:dyDescent="0.25">
      <c r="A24" s="22"/>
      <c r="B24" s="45" t="s">
        <v>3</v>
      </c>
      <c r="C24" s="46">
        <v>0</v>
      </c>
      <c r="D24" s="105">
        <v>0</v>
      </c>
      <c r="E24" s="43">
        <f t="shared" si="1"/>
        <v>0</v>
      </c>
      <c r="F24" s="44">
        <f t="shared" si="0"/>
        <v>0</v>
      </c>
      <c r="G24" s="20"/>
      <c r="H24" s="20"/>
      <c r="I24" s="20"/>
      <c r="J24" s="20"/>
      <c r="K24" s="20"/>
      <c r="L24" s="20"/>
      <c r="M24" s="20"/>
    </row>
    <row r="25" spans="1:13" ht="15" x14ac:dyDescent="0.25">
      <c r="A25" s="22"/>
      <c r="B25" s="45" t="s">
        <v>5</v>
      </c>
      <c r="C25" s="46">
        <v>0</v>
      </c>
      <c r="D25" s="105">
        <v>0</v>
      </c>
      <c r="E25" s="43">
        <f t="shared" si="1"/>
        <v>0</v>
      </c>
      <c r="F25" s="44">
        <f t="shared" si="0"/>
        <v>0</v>
      </c>
      <c r="G25" s="20"/>
      <c r="H25" s="20"/>
      <c r="I25" s="20"/>
      <c r="J25" s="20"/>
      <c r="K25" s="20"/>
      <c r="L25" s="20"/>
      <c r="M25" s="20"/>
    </row>
    <row r="26" spans="1:13" ht="15" x14ac:dyDescent="0.25">
      <c r="A26" s="22"/>
      <c r="B26" s="45" t="s">
        <v>6</v>
      </c>
      <c r="C26" s="46">
        <v>0</v>
      </c>
      <c r="D26" s="105">
        <v>0</v>
      </c>
      <c r="E26" s="43">
        <f t="shared" si="1"/>
        <v>0</v>
      </c>
      <c r="F26" s="44">
        <f t="shared" si="0"/>
        <v>0</v>
      </c>
      <c r="G26" s="20"/>
      <c r="H26" s="20"/>
      <c r="I26" s="20"/>
      <c r="J26" s="20"/>
      <c r="K26" s="20"/>
      <c r="L26" s="20"/>
      <c r="M26" s="20"/>
    </row>
    <row r="27" spans="1:13" ht="15" x14ac:dyDescent="0.25">
      <c r="A27" s="22"/>
      <c r="B27" s="45" t="s">
        <v>7</v>
      </c>
      <c r="C27" s="46">
        <v>0</v>
      </c>
      <c r="D27" s="105">
        <v>0</v>
      </c>
      <c r="E27" s="43">
        <f t="shared" si="1"/>
        <v>0</v>
      </c>
      <c r="F27" s="44">
        <f t="shared" si="0"/>
        <v>0</v>
      </c>
      <c r="G27" s="20"/>
      <c r="H27" s="20"/>
      <c r="I27" s="20"/>
      <c r="J27" s="20"/>
      <c r="K27" s="20"/>
      <c r="L27" s="20"/>
      <c r="M27" s="20"/>
    </row>
    <row r="28" spans="1:13" ht="15" x14ac:dyDescent="0.25">
      <c r="A28" s="22"/>
      <c r="B28" s="45" t="s">
        <v>8</v>
      </c>
      <c r="C28" s="46">
        <v>0</v>
      </c>
      <c r="D28" s="105">
        <v>0</v>
      </c>
      <c r="E28" s="43">
        <f t="shared" si="1"/>
        <v>0</v>
      </c>
      <c r="F28" s="44">
        <f t="shared" si="0"/>
        <v>0</v>
      </c>
      <c r="G28" s="20"/>
      <c r="H28" s="20"/>
      <c r="I28" s="20"/>
      <c r="J28" s="20"/>
      <c r="K28" s="20"/>
      <c r="L28" s="20"/>
      <c r="M28" s="20"/>
    </row>
    <row r="29" spans="1:13" ht="15" x14ac:dyDescent="0.25">
      <c r="A29" s="22"/>
      <c r="B29" s="45" t="s">
        <v>9</v>
      </c>
      <c r="C29" s="46">
        <v>0</v>
      </c>
      <c r="D29" s="105">
        <v>0</v>
      </c>
      <c r="E29" s="43">
        <f t="shared" si="1"/>
        <v>0</v>
      </c>
      <c r="F29" s="44">
        <f t="shared" si="0"/>
        <v>0</v>
      </c>
      <c r="G29" s="20"/>
      <c r="H29" s="20"/>
      <c r="I29" s="20"/>
      <c r="J29" s="20"/>
      <c r="K29" s="20"/>
      <c r="L29" s="20"/>
      <c r="M29" s="20"/>
    </row>
    <row r="30" spans="1:13" ht="15" x14ac:dyDescent="0.25">
      <c r="A30" s="22"/>
      <c r="B30" s="45" t="s">
        <v>14</v>
      </c>
      <c r="C30" s="46">
        <v>0</v>
      </c>
      <c r="D30" s="105">
        <v>0</v>
      </c>
      <c r="E30" s="43">
        <f t="shared" si="1"/>
        <v>0</v>
      </c>
      <c r="F30" s="44">
        <f t="shared" si="0"/>
        <v>0</v>
      </c>
      <c r="G30" s="20"/>
      <c r="H30" s="20"/>
      <c r="I30" s="20"/>
      <c r="J30" s="20"/>
      <c r="K30" s="20"/>
      <c r="L30" s="20"/>
      <c r="M30" s="20"/>
    </row>
    <row r="31" spans="1:13" ht="15" x14ac:dyDescent="0.25">
      <c r="A31" s="22"/>
      <c r="B31" s="45" t="s">
        <v>15</v>
      </c>
      <c r="C31" s="46">
        <v>0</v>
      </c>
      <c r="D31" s="105">
        <v>0</v>
      </c>
      <c r="E31" s="43">
        <f t="shared" si="1"/>
        <v>0</v>
      </c>
      <c r="F31" s="44">
        <f t="shared" si="0"/>
        <v>0</v>
      </c>
      <c r="G31" s="20"/>
      <c r="H31" s="20"/>
      <c r="I31" s="20"/>
      <c r="J31" s="20"/>
      <c r="K31" s="20"/>
      <c r="L31" s="20"/>
      <c r="M31" s="20"/>
    </row>
    <row r="32" spans="1:13" ht="15" x14ac:dyDescent="0.25">
      <c r="A32" s="22"/>
      <c r="B32" s="47" t="s">
        <v>24</v>
      </c>
      <c r="C32" s="48">
        <v>0</v>
      </c>
      <c r="D32" s="106">
        <v>0</v>
      </c>
      <c r="E32" s="43">
        <f t="shared" si="1"/>
        <v>0</v>
      </c>
      <c r="F32" s="44">
        <f t="shared" si="0"/>
        <v>0</v>
      </c>
      <c r="G32" s="20"/>
      <c r="H32" s="20"/>
      <c r="I32" s="20"/>
      <c r="J32" s="20"/>
      <c r="K32" s="20"/>
      <c r="L32" s="20"/>
      <c r="M32" s="20"/>
    </row>
    <row r="33" spans="1:16" ht="15" x14ac:dyDescent="0.25">
      <c r="A33" s="22"/>
      <c r="B33" s="47"/>
      <c r="C33" s="48">
        <v>0</v>
      </c>
      <c r="D33" s="106">
        <v>0</v>
      </c>
      <c r="E33" s="43">
        <f t="shared" si="1"/>
        <v>0</v>
      </c>
      <c r="F33" s="44">
        <f t="shared" si="0"/>
        <v>0</v>
      </c>
      <c r="G33" s="20"/>
      <c r="H33" s="20"/>
      <c r="I33" s="20"/>
      <c r="J33" s="20"/>
      <c r="K33" s="20"/>
      <c r="L33" s="20"/>
      <c r="M33" s="20"/>
    </row>
    <row r="34" spans="1:16" ht="15" x14ac:dyDescent="0.25">
      <c r="A34" s="27">
        <v>16</v>
      </c>
      <c r="B34" s="49" t="s">
        <v>16</v>
      </c>
      <c r="C34" s="50">
        <f>SUM(C20:C33)</f>
        <v>0</v>
      </c>
      <c r="D34" s="51"/>
      <c r="E34" s="52">
        <f>SUM(E20:E33)</f>
        <v>0</v>
      </c>
      <c r="F34" s="53">
        <f>SUM(F20:F33)</f>
        <v>0</v>
      </c>
      <c r="G34" s="20"/>
      <c r="H34" s="20"/>
      <c r="I34" s="20"/>
      <c r="J34" s="20"/>
      <c r="K34" s="20"/>
      <c r="L34" s="20"/>
      <c r="M34" s="20"/>
    </row>
    <row r="35" spans="1:16" ht="15" x14ac:dyDescent="0.25">
      <c r="A35" s="22"/>
      <c r="B35" s="54"/>
      <c r="C35" s="54"/>
      <c r="D35" s="54"/>
      <c r="E35" s="54"/>
      <c r="F35" s="55"/>
      <c r="G35" s="30"/>
      <c r="H35" s="20"/>
      <c r="I35" s="20"/>
      <c r="J35" s="20"/>
      <c r="K35" s="20"/>
      <c r="L35" s="20"/>
      <c r="M35" s="20"/>
    </row>
    <row r="36" spans="1:16" ht="15" x14ac:dyDescent="0.25">
      <c r="A36" s="22"/>
      <c r="B36" s="56" t="s">
        <v>40</v>
      </c>
      <c r="C36" s="30"/>
      <c r="D36" s="30"/>
      <c r="E36" s="30"/>
      <c r="F36" s="55"/>
      <c r="G36" s="30"/>
      <c r="H36" s="20"/>
      <c r="I36" s="20"/>
      <c r="J36" s="20"/>
      <c r="K36" s="20"/>
      <c r="L36" s="20"/>
      <c r="M36" s="20"/>
    </row>
    <row r="37" spans="1:16" ht="15" x14ac:dyDescent="0.25">
      <c r="A37" s="27">
        <v>20</v>
      </c>
      <c r="B37" s="57"/>
      <c r="C37" s="58"/>
      <c r="D37" s="59" t="s">
        <v>32</v>
      </c>
      <c r="E37" s="60">
        <f>C34/2</f>
        <v>0</v>
      </c>
      <c r="F37" s="60" t="s">
        <v>28</v>
      </c>
      <c r="G37" s="61"/>
      <c r="H37" s="20"/>
      <c r="I37" s="20"/>
      <c r="J37" s="20" t="s">
        <v>56</v>
      </c>
      <c r="K37" s="20"/>
      <c r="L37" s="20"/>
      <c r="M37" s="20"/>
    </row>
    <row r="38" spans="1:16" ht="15" x14ac:dyDescent="0.25">
      <c r="A38" s="27">
        <v>21</v>
      </c>
      <c r="B38" s="62"/>
      <c r="C38" s="63"/>
      <c r="D38" s="64" t="s">
        <v>31</v>
      </c>
      <c r="E38" s="65">
        <f>C34</f>
        <v>0</v>
      </c>
      <c r="F38" s="63" t="s">
        <v>29</v>
      </c>
      <c r="G38" s="66"/>
      <c r="H38" s="20"/>
      <c r="I38" s="20"/>
      <c r="J38" s="20" t="s">
        <v>108</v>
      </c>
      <c r="K38" s="20"/>
      <c r="L38" s="20"/>
      <c r="M38" s="20"/>
    </row>
    <row r="39" spans="1:16" ht="15" x14ac:dyDescent="0.25">
      <c r="A39" s="27">
        <v>22</v>
      </c>
      <c r="B39" s="67"/>
      <c r="C39" s="68"/>
      <c r="D39" s="64" t="s">
        <v>49</v>
      </c>
      <c r="E39" s="63">
        <f>D12-D13</f>
        <v>0</v>
      </c>
      <c r="F39" s="63" t="s">
        <v>27</v>
      </c>
      <c r="G39" s="66"/>
      <c r="H39" s="20"/>
      <c r="I39" s="20"/>
      <c r="J39" s="20" t="s">
        <v>57</v>
      </c>
      <c r="K39" s="20"/>
      <c r="L39" s="20"/>
      <c r="M39" s="20"/>
    </row>
    <row r="40" spans="1:16" ht="15" x14ac:dyDescent="0.25">
      <c r="A40" s="27">
        <v>23</v>
      </c>
      <c r="B40" s="67"/>
      <c r="C40" s="68"/>
      <c r="D40" s="64" t="s">
        <v>33</v>
      </c>
      <c r="E40" s="69">
        <f>E34</f>
        <v>0</v>
      </c>
      <c r="F40" s="63" t="s">
        <v>30</v>
      </c>
      <c r="G40" s="70"/>
      <c r="H40" s="20"/>
      <c r="I40" s="20"/>
      <c r="J40" s="20" t="s">
        <v>42</v>
      </c>
      <c r="K40" s="20"/>
      <c r="L40" s="20"/>
      <c r="M40" s="20"/>
    </row>
    <row r="41" spans="1:16" ht="30" customHeight="1" x14ac:dyDescent="0.2">
      <c r="A41" s="107">
        <v>24</v>
      </c>
      <c r="B41" s="140" t="s">
        <v>101</v>
      </c>
      <c r="C41" s="141"/>
      <c r="D41" s="141"/>
      <c r="E41" s="108">
        <f>E34*_Ang004/1000</f>
        <v>0</v>
      </c>
      <c r="F41" s="73" t="s">
        <v>34</v>
      </c>
      <c r="G41" s="70"/>
      <c r="H41" s="20"/>
      <c r="I41" s="20"/>
      <c r="J41" s="20"/>
      <c r="K41" s="20"/>
      <c r="L41" s="20"/>
      <c r="M41" s="20"/>
    </row>
    <row r="42" spans="1:16" ht="14.25" customHeight="1" x14ac:dyDescent="0.25">
      <c r="A42" s="27">
        <v>25</v>
      </c>
      <c r="B42" s="67"/>
      <c r="C42" s="68"/>
      <c r="D42" s="64" t="s">
        <v>102</v>
      </c>
      <c r="E42" s="65">
        <f>F34/1000</f>
        <v>0</v>
      </c>
      <c r="F42" s="63" t="s">
        <v>34</v>
      </c>
      <c r="G42" s="70"/>
      <c r="H42" s="20"/>
      <c r="I42" s="20"/>
      <c r="J42" s="20" t="s">
        <v>103</v>
      </c>
      <c r="K42" s="20"/>
      <c r="L42" s="20"/>
      <c r="M42" s="20"/>
      <c r="P42" s="2"/>
    </row>
    <row r="43" spans="1:16" ht="15" x14ac:dyDescent="0.25">
      <c r="A43" s="27">
        <v>26</v>
      </c>
      <c r="B43" s="67"/>
      <c r="C43" s="68"/>
      <c r="D43" s="64" t="s">
        <v>88</v>
      </c>
      <c r="E43" s="65">
        <f>E42+_Ang008</f>
        <v>0</v>
      </c>
      <c r="F43" s="63" t="s">
        <v>34</v>
      </c>
      <c r="G43" s="70"/>
      <c r="H43" s="20"/>
      <c r="I43" s="20"/>
      <c r="J43" s="20" t="s">
        <v>72</v>
      </c>
      <c r="K43" s="20"/>
      <c r="L43" s="20"/>
      <c r="M43" s="20"/>
      <c r="P43" s="2"/>
    </row>
    <row r="44" spans="1:16" ht="9" customHeight="1" x14ac:dyDescent="0.25">
      <c r="A44" s="109"/>
      <c r="B44" s="67"/>
      <c r="C44" s="68"/>
      <c r="D44" s="64"/>
      <c r="E44" s="75"/>
      <c r="F44" s="63"/>
      <c r="G44" s="70"/>
      <c r="H44" s="20"/>
      <c r="I44" s="20"/>
      <c r="J44" s="20"/>
      <c r="K44" s="20"/>
      <c r="L44" s="20"/>
      <c r="M44" s="20"/>
      <c r="P44" s="2"/>
    </row>
    <row r="45" spans="1:16" ht="15" x14ac:dyDescent="0.25">
      <c r="A45" s="27">
        <v>27</v>
      </c>
      <c r="B45" s="67"/>
      <c r="C45" s="68"/>
      <c r="D45" s="76" t="s">
        <v>81</v>
      </c>
      <c r="E45" s="77">
        <f>IF(E43&gt;0,E42/(E43/100),0)</f>
        <v>0</v>
      </c>
      <c r="F45" s="78" t="s">
        <v>82</v>
      </c>
      <c r="G45" s="70"/>
      <c r="H45" s="20"/>
      <c r="I45" s="20"/>
      <c r="J45" s="20" t="s">
        <v>80</v>
      </c>
      <c r="K45" s="20"/>
      <c r="L45" s="20"/>
      <c r="M45" s="20"/>
    </row>
    <row r="46" spans="1:16" ht="9" customHeight="1" x14ac:dyDescent="0.25">
      <c r="A46" s="27"/>
      <c r="B46" s="79"/>
      <c r="C46" s="80"/>
      <c r="D46" s="110"/>
      <c r="E46" s="111"/>
      <c r="F46" s="112"/>
      <c r="G46" s="84"/>
      <c r="H46" s="20"/>
      <c r="I46" s="20"/>
      <c r="J46" s="20"/>
      <c r="K46" s="20"/>
      <c r="L46" s="20"/>
      <c r="M46" s="20"/>
    </row>
    <row r="47" spans="1:16" x14ac:dyDescent="0.2">
      <c r="A47" s="20"/>
      <c r="B47" s="20"/>
      <c r="C47" s="20"/>
      <c r="D47" s="20"/>
      <c r="E47" s="20"/>
      <c r="F47" s="20"/>
      <c r="G47" s="20"/>
      <c r="H47" s="20"/>
      <c r="I47" s="20"/>
      <c r="J47" s="20"/>
      <c r="K47" s="20"/>
      <c r="L47" s="20"/>
      <c r="M47" s="20"/>
    </row>
    <row r="48" spans="1:16" x14ac:dyDescent="0.2">
      <c r="A48" s="102">
        <v>30</v>
      </c>
      <c r="B48" s="20" t="s">
        <v>69</v>
      </c>
      <c r="C48" s="20"/>
      <c r="D48" s="20"/>
      <c r="E48" s="20"/>
      <c r="F48" s="20"/>
      <c r="G48" s="20"/>
      <c r="H48" s="20"/>
      <c r="I48" s="20"/>
      <c r="J48" s="20"/>
      <c r="K48" s="20"/>
      <c r="L48" s="20"/>
      <c r="M48" s="20"/>
    </row>
    <row r="49" spans="1:13" x14ac:dyDescent="0.2">
      <c r="A49" s="20"/>
      <c r="B49" s="20"/>
      <c r="C49" s="20"/>
      <c r="D49" s="20"/>
      <c r="E49" s="20"/>
      <c r="F49" s="20"/>
      <c r="G49" s="20"/>
      <c r="H49" s="20"/>
      <c r="I49" s="20"/>
      <c r="J49" s="20"/>
      <c r="K49" s="20"/>
      <c r="L49" s="20"/>
      <c r="M49" s="20"/>
    </row>
    <row r="50" spans="1:13" x14ac:dyDescent="0.2">
      <c r="A50" s="20"/>
      <c r="B50" s="20"/>
      <c r="C50" s="20"/>
      <c r="D50" s="20"/>
      <c r="E50" s="20"/>
      <c r="F50" s="20"/>
      <c r="G50" s="20"/>
      <c r="H50" s="20"/>
      <c r="I50" s="20"/>
      <c r="J50" s="20"/>
      <c r="K50" s="20"/>
      <c r="L50" s="20"/>
      <c r="M50" s="20"/>
    </row>
    <row r="51" spans="1:13" x14ac:dyDescent="0.2">
      <c r="A51" s="20"/>
      <c r="B51" s="20"/>
      <c r="C51" s="20"/>
      <c r="D51" s="20"/>
      <c r="E51" s="20"/>
      <c r="F51" s="20"/>
      <c r="G51" s="20"/>
      <c r="H51" s="20"/>
      <c r="I51" s="20"/>
      <c r="J51" s="20"/>
      <c r="K51" s="20"/>
      <c r="L51" s="20"/>
      <c r="M51" s="20"/>
    </row>
    <row r="52" spans="1:13" x14ac:dyDescent="0.2">
      <c r="A52" s="20"/>
      <c r="B52" s="20"/>
      <c r="C52" s="20"/>
      <c r="D52" s="20"/>
      <c r="E52" s="20"/>
      <c r="F52" s="20"/>
      <c r="G52" s="20"/>
      <c r="H52" s="20"/>
      <c r="I52" s="20"/>
      <c r="J52" s="20"/>
      <c r="K52" s="20"/>
      <c r="L52" s="20"/>
      <c r="M52" s="20"/>
    </row>
    <row r="53" spans="1:13" x14ac:dyDescent="0.2">
      <c r="A53" s="20"/>
      <c r="B53" s="20"/>
      <c r="C53" s="20"/>
      <c r="D53" s="20"/>
      <c r="E53" s="20"/>
      <c r="F53" s="20"/>
      <c r="G53" s="20"/>
      <c r="H53" s="20"/>
      <c r="I53" s="20"/>
      <c r="J53" s="20"/>
      <c r="K53" s="20"/>
      <c r="L53" s="20"/>
      <c r="M53" s="20"/>
    </row>
  </sheetData>
  <sheetProtection sheet="1"/>
  <mergeCells count="5">
    <mergeCell ref="A4:G4"/>
    <mergeCell ref="B41:D41"/>
    <mergeCell ref="D8:F8"/>
    <mergeCell ref="D9:F9"/>
    <mergeCell ref="D10:F10"/>
  </mergeCells>
  <phoneticPr fontId="2" type="noConversion"/>
  <conditionalFormatting sqref="D20:D33">
    <cfRule type="cellIs" dxfId="1" priority="1" stopIfTrue="1" operator="greaterThan">
      <formula>0</formula>
    </cfRule>
  </conditionalFormatting>
  <hyperlinks>
    <hyperlink ref="A9" location="Erl002" display="Erl002"/>
    <hyperlink ref="A10" location="Erl003" display="Erl003"/>
    <hyperlink ref="A11" location="erl004" display="erl004"/>
    <hyperlink ref="A12" location="erl005" display="erl005"/>
    <hyperlink ref="A13" location="erl006" display="erl006"/>
    <hyperlink ref="A14" location="Erl007" display="Erl007"/>
    <hyperlink ref="B19" location="Erl010" display="Erl010"/>
    <hyperlink ref="C19" location="Erl011" display="Erl011"/>
    <hyperlink ref="D19" location="Erl013" display="Erl013"/>
    <hyperlink ref="E19" location="Erl014" display="Erl014"/>
    <hyperlink ref="F19" location="Erl015" display="Erl015"/>
    <hyperlink ref="A34" location="Erl016" display="Erl016"/>
    <hyperlink ref="A37" location="Erl020" display="Erl020"/>
    <hyperlink ref="A38" location="Erl021" display="Erl021"/>
    <hyperlink ref="A39" location="Erl022" display="Erl022"/>
    <hyperlink ref="A40" location="Erl023" display="Erl023"/>
    <hyperlink ref="A48" location="Erl030" display="Erl030"/>
    <hyperlink ref="A15" location="Erl008" display="Erl008"/>
    <hyperlink ref="A45" location="Erl027" display="Erl027"/>
    <hyperlink ref="A41" location="Erl024" display="Erl024"/>
    <hyperlink ref="A42" location="Erl025" display="Erl025"/>
    <hyperlink ref="A43" location="Erl026" display="Erl026"/>
  </hyperlinks>
  <pageMargins left="0.25" right="0.25" top="0.75" bottom="0.75" header="0.3" footer="0.3"/>
  <pageSetup paperSize="9" scale="90" orientation="portrait" r:id="rId1"/>
  <headerFooter alignWithMargins="0">
    <oddFooter>&amp;LVersion 04/2023&amp;RSeite &amp;P von &amp;N</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P46"/>
  <sheetViews>
    <sheetView showGridLines="0" zoomScaleNormal="100" workbookViewId="0">
      <selection sqref="A1:IV65536"/>
    </sheetView>
  </sheetViews>
  <sheetFormatPr baseColWidth="10" defaultRowHeight="12.75" x14ac:dyDescent="0.2"/>
  <cols>
    <col min="1" max="1" width="3.28515625" style="1" customWidth="1"/>
    <col min="2" max="2" width="21.140625" style="1" customWidth="1"/>
    <col min="3" max="3" width="12.140625" style="1" customWidth="1"/>
    <col min="4" max="4" width="12.42578125" style="1" customWidth="1"/>
    <col min="5" max="5" width="12.28515625" style="1" customWidth="1"/>
    <col min="6" max="6" width="14.7109375" style="1" customWidth="1"/>
    <col min="7" max="7" width="10.140625" style="1" customWidth="1"/>
    <col min="8" max="8" width="1.85546875" style="1" customWidth="1"/>
    <col min="9" max="9" width="5.42578125" style="1" customWidth="1"/>
    <col min="10" max="16384" width="11.42578125" style="1"/>
  </cols>
  <sheetData>
    <row r="1" spans="1:11" ht="15.75" x14ac:dyDescent="0.25">
      <c r="A1" s="19" t="s">
        <v>17</v>
      </c>
      <c r="B1" s="20"/>
      <c r="C1" s="20"/>
      <c r="D1" s="20"/>
      <c r="E1" s="20"/>
      <c r="F1" s="20"/>
      <c r="G1" s="20"/>
      <c r="H1" s="20"/>
      <c r="I1" s="20"/>
      <c r="J1" s="20"/>
      <c r="K1" s="20"/>
    </row>
    <row r="2" spans="1:11" ht="15.75" x14ac:dyDescent="0.25">
      <c r="A2" s="19" t="s">
        <v>120</v>
      </c>
      <c r="B2" s="20"/>
      <c r="C2" s="20"/>
      <c r="D2" s="20"/>
      <c r="E2" s="20"/>
      <c r="F2" s="20"/>
      <c r="G2" s="21"/>
      <c r="H2" s="20"/>
      <c r="I2" s="20"/>
      <c r="J2" s="20"/>
      <c r="K2" s="20"/>
    </row>
    <row r="3" spans="1:11" x14ac:dyDescent="0.2">
      <c r="A3" s="22"/>
      <c r="B3" s="20"/>
      <c r="C3" s="20"/>
      <c r="D3" s="20"/>
      <c r="E3" s="20"/>
      <c r="F3" s="20"/>
      <c r="G3" s="20"/>
      <c r="H3" s="20"/>
      <c r="I3" s="20"/>
      <c r="J3" s="20"/>
      <c r="K3" s="20"/>
    </row>
    <row r="4" spans="1:11" x14ac:dyDescent="0.2">
      <c r="A4" s="22"/>
      <c r="B4" s="85" t="s">
        <v>68</v>
      </c>
      <c r="C4" s="20"/>
      <c r="D4" s="20"/>
      <c r="E4" s="20"/>
      <c r="F4" s="23" t="s">
        <v>19</v>
      </c>
      <c r="G4" s="24"/>
      <c r="H4" s="20"/>
      <c r="I4" s="20"/>
      <c r="J4" s="20"/>
      <c r="K4" s="20"/>
    </row>
    <row r="5" spans="1:11" x14ac:dyDescent="0.2">
      <c r="A5" s="22"/>
      <c r="B5" s="20"/>
      <c r="C5" s="20"/>
      <c r="D5" s="20"/>
      <c r="E5" s="20"/>
      <c r="F5" s="20"/>
      <c r="G5" s="20"/>
      <c r="H5" s="20"/>
      <c r="I5" s="20"/>
      <c r="J5" s="20"/>
      <c r="K5" s="20"/>
    </row>
    <row r="6" spans="1:11" ht="15" x14ac:dyDescent="0.25">
      <c r="A6" s="22"/>
      <c r="B6" s="20"/>
      <c r="C6" s="21" t="s">
        <v>95</v>
      </c>
      <c r="D6" s="149" t="s">
        <v>104</v>
      </c>
      <c r="E6" s="149"/>
      <c r="F6" s="149"/>
      <c r="G6" s="149"/>
      <c r="H6" s="20"/>
      <c r="I6" s="20"/>
      <c r="J6" s="20"/>
      <c r="K6" s="20"/>
    </row>
    <row r="7" spans="1:11" ht="15.75" x14ac:dyDescent="0.25">
      <c r="A7" s="27">
        <v>2</v>
      </c>
      <c r="B7" s="28"/>
      <c r="C7" s="25" t="s">
        <v>96</v>
      </c>
      <c r="D7" s="149" t="s">
        <v>110</v>
      </c>
      <c r="E7" s="149"/>
      <c r="F7" s="149"/>
      <c r="G7" s="149"/>
      <c r="H7" s="20"/>
      <c r="I7" s="20"/>
      <c r="J7" s="20"/>
      <c r="K7" s="20"/>
    </row>
    <row r="8" spans="1:11" ht="15" x14ac:dyDescent="0.25">
      <c r="A8" s="27">
        <v>3</v>
      </c>
      <c r="B8" s="20"/>
      <c r="C8" s="25" t="s">
        <v>4</v>
      </c>
      <c r="D8" s="145" t="s">
        <v>64</v>
      </c>
      <c r="E8" s="145"/>
      <c r="F8" s="145"/>
      <c r="G8" s="145"/>
      <c r="H8" s="20"/>
      <c r="I8" s="20"/>
      <c r="J8" s="20"/>
      <c r="K8" s="20"/>
    </row>
    <row r="9" spans="1:11" ht="15" x14ac:dyDescent="0.25">
      <c r="A9" s="27">
        <v>4</v>
      </c>
      <c r="B9" s="20"/>
      <c r="C9" s="25" t="s">
        <v>23</v>
      </c>
      <c r="D9" s="89">
        <v>8760</v>
      </c>
      <c r="E9" s="30" t="s">
        <v>26</v>
      </c>
      <c r="F9" s="30"/>
      <c r="G9" s="20"/>
      <c r="H9" s="20"/>
      <c r="I9" s="20"/>
      <c r="J9" s="20"/>
      <c r="K9" s="20"/>
    </row>
    <row r="10" spans="1:11" ht="15" x14ac:dyDescent="0.25">
      <c r="A10" s="27">
        <v>5</v>
      </c>
      <c r="B10" s="20"/>
      <c r="C10" s="25" t="s">
        <v>21</v>
      </c>
      <c r="D10" s="31">
        <v>90</v>
      </c>
      <c r="E10" s="30" t="s">
        <v>27</v>
      </c>
      <c r="F10" s="30"/>
      <c r="G10" s="20"/>
      <c r="H10" s="20"/>
      <c r="I10" s="20"/>
      <c r="J10" s="20"/>
      <c r="K10" s="20"/>
    </row>
    <row r="11" spans="1:11" ht="15" x14ac:dyDescent="0.25">
      <c r="A11" s="27">
        <v>6</v>
      </c>
      <c r="B11" s="20"/>
      <c r="C11" s="25" t="s">
        <v>22</v>
      </c>
      <c r="D11" s="31">
        <v>55</v>
      </c>
      <c r="E11" s="30" t="s">
        <v>27</v>
      </c>
      <c r="F11" s="30"/>
      <c r="G11" s="20"/>
      <c r="H11" s="20"/>
      <c r="I11" s="20"/>
      <c r="J11" s="20"/>
      <c r="K11" s="20"/>
    </row>
    <row r="12" spans="1:11" ht="15" x14ac:dyDescent="0.25">
      <c r="A12" s="27">
        <v>7</v>
      </c>
      <c r="B12" s="20"/>
      <c r="C12" s="25" t="s">
        <v>48</v>
      </c>
      <c r="D12" s="31">
        <v>10</v>
      </c>
      <c r="E12" s="30" t="s">
        <v>27</v>
      </c>
      <c r="F12" s="30"/>
      <c r="G12" s="20"/>
      <c r="H12" s="20"/>
      <c r="I12" s="20"/>
      <c r="J12" s="20"/>
      <c r="K12" s="20"/>
    </row>
    <row r="13" spans="1:11" ht="15" x14ac:dyDescent="0.25">
      <c r="A13" s="22">
        <v>8</v>
      </c>
      <c r="B13" s="20"/>
      <c r="C13" s="25" t="s">
        <v>98</v>
      </c>
      <c r="D13" s="89">
        <v>6250</v>
      </c>
      <c r="E13" s="30" t="s">
        <v>34</v>
      </c>
      <c r="F13" s="20"/>
      <c r="G13" s="20"/>
      <c r="H13" s="20"/>
      <c r="I13" s="20"/>
      <c r="J13" s="20"/>
      <c r="K13" s="20"/>
    </row>
    <row r="14" spans="1:11" x14ac:dyDescent="0.2">
      <c r="A14" s="22"/>
      <c r="B14" s="20"/>
      <c r="C14" s="20"/>
      <c r="D14" s="20"/>
      <c r="E14" s="20"/>
      <c r="F14" s="20"/>
      <c r="G14" s="20"/>
      <c r="H14" s="20"/>
      <c r="I14" s="20"/>
      <c r="J14" s="20"/>
      <c r="K14" s="20"/>
    </row>
    <row r="15" spans="1:11" ht="45" x14ac:dyDescent="0.2">
      <c r="A15" s="22"/>
      <c r="B15" s="32" t="s">
        <v>89</v>
      </c>
      <c r="C15" s="33" t="s">
        <v>58</v>
      </c>
      <c r="D15" s="103" t="s">
        <v>99</v>
      </c>
      <c r="E15" s="33" t="s">
        <v>39</v>
      </c>
      <c r="F15" s="34" t="s">
        <v>73</v>
      </c>
      <c r="G15" s="20"/>
      <c r="H15" s="20"/>
      <c r="I15" s="20"/>
      <c r="J15" s="20"/>
      <c r="K15" s="20"/>
    </row>
    <row r="16" spans="1:11" ht="15" x14ac:dyDescent="0.25">
      <c r="A16" s="22"/>
      <c r="B16" s="35" t="s">
        <v>41</v>
      </c>
      <c r="C16" s="36" t="s">
        <v>44</v>
      </c>
      <c r="D16" s="36" t="s">
        <v>100</v>
      </c>
      <c r="E16" s="36" t="s">
        <v>11</v>
      </c>
      <c r="F16" s="37" t="s">
        <v>12</v>
      </c>
      <c r="G16" s="20"/>
      <c r="H16" s="20"/>
      <c r="I16" s="20"/>
      <c r="J16" s="20"/>
      <c r="K16" s="20"/>
    </row>
    <row r="17" spans="1:11" x14ac:dyDescent="0.2">
      <c r="A17" s="22"/>
      <c r="B17" s="38">
        <v>10</v>
      </c>
      <c r="C17" s="39">
        <v>11</v>
      </c>
      <c r="D17" s="39">
        <v>13</v>
      </c>
      <c r="E17" s="39">
        <v>14</v>
      </c>
      <c r="F17" s="40">
        <v>15</v>
      </c>
      <c r="G17" s="20"/>
      <c r="H17" s="20"/>
      <c r="I17" s="20"/>
      <c r="J17" s="20"/>
      <c r="K17" s="20"/>
    </row>
    <row r="18" spans="1:11" ht="15" x14ac:dyDescent="0.25">
      <c r="A18" s="22"/>
      <c r="B18" s="91" t="s">
        <v>25</v>
      </c>
      <c r="C18" s="92">
        <v>416</v>
      </c>
      <c r="D18" s="113">
        <v>0.1074</v>
      </c>
      <c r="E18" s="43">
        <f>C18*D18*(($D$10+$D$11)/2-$D$12)/1000</f>
        <v>2.7923999999999998</v>
      </c>
      <c r="F18" s="44">
        <f t="shared" ref="F18:F31" si="0">E18*8760</f>
        <v>24461.423999999999</v>
      </c>
      <c r="G18" s="20"/>
      <c r="H18" s="20"/>
      <c r="I18" s="20"/>
      <c r="J18" s="20"/>
      <c r="K18" s="20"/>
    </row>
    <row r="19" spans="1:11" ht="15" x14ac:dyDescent="0.25">
      <c r="A19" s="22"/>
      <c r="B19" s="94" t="s">
        <v>0</v>
      </c>
      <c r="C19" s="95">
        <v>98</v>
      </c>
      <c r="D19" s="114">
        <v>0.1249</v>
      </c>
      <c r="E19" s="43">
        <f t="shared" ref="E19:E31" si="1">C19*D19*(($D$10+$D$11)/2-$D$12)/1000</f>
        <v>0.76501249999999998</v>
      </c>
      <c r="F19" s="44">
        <f t="shared" si="0"/>
        <v>6701.5095000000001</v>
      </c>
      <c r="G19" s="20"/>
      <c r="H19" s="20"/>
      <c r="I19" s="20"/>
      <c r="J19" s="20"/>
      <c r="K19" s="20"/>
    </row>
    <row r="20" spans="1:11" ht="15" x14ac:dyDescent="0.25">
      <c r="A20" s="22"/>
      <c r="B20" s="94" t="s">
        <v>1</v>
      </c>
      <c r="C20" s="95">
        <v>350</v>
      </c>
      <c r="D20" s="114">
        <v>0.13619999999999999</v>
      </c>
      <c r="E20" s="43">
        <f t="shared" si="1"/>
        <v>2.9793749999999997</v>
      </c>
      <c r="F20" s="44">
        <f t="shared" si="0"/>
        <v>26099.324999999997</v>
      </c>
      <c r="G20" s="20"/>
      <c r="H20" s="20"/>
      <c r="I20" s="20"/>
      <c r="J20" s="20"/>
      <c r="K20" s="20"/>
    </row>
    <row r="21" spans="1:11" ht="15" x14ac:dyDescent="0.25">
      <c r="A21" s="22"/>
      <c r="B21" s="94" t="s">
        <v>2</v>
      </c>
      <c r="C21" s="95">
        <v>498</v>
      </c>
      <c r="D21" s="114">
        <v>0.15179999999999999</v>
      </c>
      <c r="E21" s="43">
        <f t="shared" si="1"/>
        <v>4.7247749999999993</v>
      </c>
      <c r="F21" s="44">
        <f t="shared" si="0"/>
        <v>41389.028999999995</v>
      </c>
      <c r="G21" s="20"/>
      <c r="H21" s="20"/>
      <c r="I21" s="20"/>
      <c r="J21" s="20"/>
      <c r="K21" s="20"/>
    </row>
    <row r="22" spans="1:11" ht="15" x14ac:dyDescent="0.25">
      <c r="A22" s="22"/>
      <c r="B22" s="94" t="s">
        <v>3</v>
      </c>
      <c r="C22" s="95">
        <v>306</v>
      </c>
      <c r="D22" s="114">
        <v>0.16439999999999999</v>
      </c>
      <c r="E22" s="43">
        <f t="shared" si="1"/>
        <v>3.1441499999999998</v>
      </c>
      <c r="F22" s="44">
        <f t="shared" si="0"/>
        <v>27542.753999999997</v>
      </c>
      <c r="G22" s="20"/>
      <c r="H22" s="20"/>
      <c r="I22" s="20"/>
      <c r="J22" s="20"/>
      <c r="K22" s="20"/>
    </row>
    <row r="23" spans="1:11" ht="15" x14ac:dyDescent="0.25">
      <c r="A23" s="22"/>
      <c r="B23" s="94" t="s">
        <v>5</v>
      </c>
      <c r="C23" s="95">
        <v>20</v>
      </c>
      <c r="D23" s="114">
        <v>0.18440000000000001</v>
      </c>
      <c r="E23" s="43">
        <f t="shared" si="1"/>
        <v>0.23050000000000001</v>
      </c>
      <c r="F23" s="44">
        <f t="shared" si="0"/>
        <v>2019.18</v>
      </c>
      <c r="G23" s="20"/>
      <c r="H23" s="20"/>
      <c r="I23" s="20"/>
      <c r="J23" s="20"/>
      <c r="K23" s="20"/>
    </row>
    <row r="24" spans="1:11" ht="15" x14ac:dyDescent="0.25">
      <c r="A24" s="22"/>
      <c r="B24" s="94" t="s">
        <v>6</v>
      </c>
      <c r="C24" s="95">
        <v>192</v>
      </c>
      <c r="D24" s="114">
        <v>0.19700000000000001</v>
      </c>
      <c r="E24" s="43">
        <f t="shared" si="1"/>
        <v>2.3639999999999999</v>
      </c>
      <c r="F24" s="44">
        <f t="shared" si="0"/>
        <v>20708.64</v>
      </c>
      <c r="G24" s="20"/>
      <c r="H24" s="20"/>
      <c r="I24" s="20"/>
      <c r="J24" s="20"/>
      <c r="K24" s="20"/>
    </row>
    <row r="25" spans="1:11" ht="15" x14ac:dyDescent="0.25">
      <c r="A25" s="22"/>
      <c r="B25" s="94" t="s">
        <v>7</v>
      </c>
      <c r="C25" s="95">
        <v>378</v>
      </c>
      <c r="D25" s="114">
        <v>0.20369999999999999</v>
      </c>
      <c r="E25" s="43">
        <f t="shared" si="1"/>
        <v>4.8124124999999998</v>
      </c>
      <c r="F25" s="44">
        <f t="shared" si="0"/>
        <v>42156.733499999995</v>
      </c>
      <c r="G25" s="20"/>
      <c r="H25" s="20"/>
      <c r="I25" s="20"/>
      <c r="J25" s="20"/>
      <c r="K25" s="20"/>
    </row>
    <row r="26" spans="1:11" ht="15" x14ac:dyDescent="0.25">
      <c r="A26" s="22"/>
      <c r="B26" s="94"/>
      <c r="C26" s="95">
        <v>0</v>
      </c>
      <c r="D26" s="115">
        <v>0</v>
      </c>
      <c r="E26" s="43">
        <f t="shared" si="1"/>
        <v>0</v>
      </c>
      <c r="F26" s="44">
        <f t="shared" si="0"/>
        <v>0</v>
      </c>
      <c r="G26" s="20"/>
      <c r="H26" s="20"/>
      <c r="I26" s="20"/>
      <c r="J26" s="20"/>
      <c r="K26" s="20"/>
    </row>
    <row r="27" spans="1:11" ht="15" x14ac:dyDescent="0.25">
      <c r="A27" s="22"/>
      <c r="B27" s="94"/>
      <c r="C27" s="95">
        <v>0</v>
      </c>
      <c r="D27" s="115">
        <v>0</v>
      </c>
      <c r="E27" s="43">
        <f t="shared" si="1"/>
        <v>0</v>
      </c>
      <c r="F27" s="44">
        <f t="shared" si="0"/>
        <v>0</v>
      </c>
      <c r="G27" s="20"/>
      <c r="H27" s="20"/>
      <c r="I27" s="20"/>
      <c r="J27" s="20"/>
      <c r="K27" s="20"/>
    </row>
    <row r="28" spans="1:11" ht="15" x14ac:dyDescent="0.25">
      <c r="A28" s="22"/>
      <c r="B28" s="94"/>
      <c r="C28" s="95">
        <v>0</v>
      </c>
      <c r="D28" s="115">
        <v>0</v>
      </c>
      <c r="E28" s="43">
        <f t="shared" si="1"/>
        <v>0</v>
      </c>
      <c r="F28" s="44">
        <f t="shared" si="0"/>
        <v>0</v>
      </c>
      <c r="G28" s="20"/>
      <c r="H28" s="20"/>
      <c r="I28" s="20"/>
      <c r="J28" s="20"/>
      <c r="K28" s="20"/>
    </row>
    <row r="29" spans="1:11" ht="15" x14ac:dyDescent="0.25">
      <c r="A29" s="22"/>
      <c r="B29" s="94"/>
      <c r="C29" s="95">
        <v>0</v>
      </c>
      <c r="D29" s="115">
        <v>0</v>
      </c>
      <c r="E29" s="43">
        <f t="shared" si="1"/>
        <v>0</v>
      </c>
      <c r="F29" s="44">
        <f t="shared" si="0"/>
        <v>0</v>
      </c>
      <c r="G29" s="20"/>
      <c r="H29" s="20"/>
      <c r="I29" s="20"/>
      <c r="J29" s="20"/>
      <c r="K29" s="20"/>
    </row>
    <row r="30" spans="1:11" ht="15" x14ac:dyDescent="0.25">
      <c r="A30" s="22"/>
      <c r="B30" s="98"/>
      <c r="C30" s="99">
        <v>0</v>
      </c>
      <c r="D30" s="116">
        <v>0</v>
      </c>
      <c r="E30" s="43">
        <f t="shared" si="1"/>
        <v>0</v>
      </c>
      <c r="F30" s="44">
        <f t="shared" si="0"/>
        <v>0</v>
      </c>
      <c r="G30" s="20"/>
      <c r="H30" s="20"/>
      <c r="I30" s="20"/>
      <c r="J30" s="20"/>
      <c r="K30" s="20"/>
    </row>
    <row r="31" spans="1:11" ht="15" x14ac:dyDescent="0.25">
      <c r="A31" s="22"/>
      <c r="B31" s="98"/>
      <c r="C31" s="99">
        <v>0</v>
      </c>
      <c r="D31" s="116">
        <v>0</v>
      </c>
      <c r="E31" s="43">
        <f t="shared" si="1"/>
        <v>0</v>
      </c>
      <c r="F31" s="44">
        <f t="shared" si="0"/>
        <v>0</v>
      </c>
      <c r="G31" s="20"/>
      <c r="H31" s="20"/>
      <c r="I31" s="20"/>
      <c r="J31" s="20"/>
      <c r="K31" s="20"/>
    </row>
    <row r="32" spans="1:11" ht="15" x14ac:dyDescent="0.25">
      <c r="A32" s="27">
        <v>16</v>
      </c>
      <c r="B32" s="49" t="s">
        <v>16</v>
      </c>
      <c r="C32" s="50">
        <f>SUM(C18:C31)</f>
        <v>2258</v>
      </c>
      <c r="D32" s="51"/>
      <c r="E32" s="52">
        <f>SUM(E18:E31)</f>
        <v>21.812624999999997</v>
      </c>
      <c r="F32" s="53">
        <f>SUM(F18:F31)</f>
        <v>191078.595</v>
      </c>
      <c r="G32" s="20"/>
      <c r="H32" s="20"/>
      <c r="I32" s="20"/>
      <c r="J32" s="20"/>
      <c r="K32" s="20"/>
    </row>
    <row r="33" spans="1:16" ht="15" x14ac:dyDescent="0.25">
      <c r="A33" s="22"/>
      <c r="B33" s="54"/>
      <c r="C33" s="54"/>
      <c r="D33" s="54"/>
      <c r="E33" s="54"/>
      <c r="F33" s="55"/>
      <c r="G33" s="30"/>
      <c r="H33" s="20"/>
      <c r="I33" s="20"/>
      <c r="J33" s="20"/>
      <c r="K33" s="20"/>
    </row>
    <row r="34" spans="1:16" ht="15" x14ac:dyDescent="0.25">
      <c r="A34" s="22"/>
      <c r="B34" s="56" t="s">
        <v>40</v>
      </c>
      <c r="C34" s="30"/>
      <c r="D34" s="30"/>
      <c r="E34" s="30"/>
      <c r="F34" s="55"/>
      <c r="G34" s="30"/>
      <c r="H34" s="20"/>
      <c r="I34" s="20"/>
      <c r="J34" s="20"/>
      <c r="K34" s="20"/>
    </row>
    <row r="35" spans="1:16" ht="15" x14ac:dyDescent="0.25">
      <c r="A35" s="27">
        <v>20</v>
      </c>
      <c r="B35" s="57"/>
      <c r="C35" s="58"/>
      <c r="D35" s="59" t="s">
        <v>32</v>
      </c>
      <c r="E35" s="60">
        <f>C32/2</f>
        <v>1129</v>
      </c>
      <c r="F35" s="60" t="s">
        <v>28</v>
      </c>
      <c r="G35" s="61"/>
      <c r="H35" s="20"/>
      <c r="I35" s="20"/>
      <c r="J35" s="20"/>
      <c r="K35" s="20"/>
    </row>
    <row r="36" spans="1:16" ht="15" x14ac:dyDescent="0.25">
      <c r="A36" s="27">
        <v>21</v>
      </c>
      <c r="B36" s="62"/>
      <c r="C36" s="63"/>
      <c r="D36" s="64" t="s">
        <v>31</v>
      </c>
      <c r="E36" s="65">
        <f>C32</f>
        <v>2258</v>
      </c>
      <c r="F36" s="63" t="s">
        <v>29</v>
      </c>
      <c r="G36" s="66"/>
      <c r="H36" s="20"/>
      <c r="I36" s="20"/>
      <c r="J36" s="20"/>
      <c r="K36" s="20"/>
    </row>
    <row r="37" spans="1:16" ht="15" x14ac:dyDescent="0.25">
      <c r="A37" s="27">
        <v>22</v>
      </c>
      <c r="B37" s="67"/>
      <c r="C37" s="68"/>
      <c r="D37" s="64" t="s">
        <v>49</v>
      </c>
      <c r="E37" s="63">
        <f>D10-D11</f>
        <v>35</v>
      </c>
      <c r="F37" s="63" t="s">
        <v>27</v>
      </c>
      <c r="G37" s="66"/>
      <c r="H37" s="20"/>
      <c r="I37" s="20"/>
      <c r="J37" s="20"/>
      <c r="K37" s="20"/>
    </row>
    <row r="38" spans="1:16" ht="15" x14ac:dyDescent="0.25">
      <c r="A38" s="27">
        <v>23</v>
      </c>
      <c r="B38" s="67"/>
      <c r="C38" s="68"/>
      <c r="D38" s="64" t="s">
        <v>33</v>
      </c>
      <c r="E38" s="69">
        <f>E32</f>
        <v>21.812624999999997</v>
      </c>
      <c r="F38" s="63" t="s">
        <v>30</v>
      </c>
      <c r="G38" s="70"/>
      <c r="H38" s="20"/>
      <c r="I38" s="20"/>
      <c r="J38" s="20"/>
      <c r="K38" s="20"/>
    </row>
    <row r="39" spans="1:16" ht="30" customHeight="1" x14ac:dyDescent="0.2">
      <c r="A39" s="107">
        <v>24</v>
      </c>
      <c r="B39" s="140" t="s">
        <v>101</v>
      </c>
      <c r="C39" s="141"/>
      <c r="D39" s="141"/>
      <c r="E39" s="117">
        <f>E32*_Ang004/1000</f>
        <v>191.07859499999998</v>
      </c>
      <c r="F39" s="73" t="s">
        <v>34</v>
      </c>
      <c r="G39" s="70"/>
      <c r="H39" s="20"/>
      <c r="I39" s="20"/>
      <c r="J39" s="20"/>
      <c r="K39" s="20"/>
    </row>
    <row r="40" spans="1:16" ht="14.25" customHeight="1" x14ac:dyDescent="0.25">
      <c r="A40" s="27">
        <v>25</v>
      </c>
      <c r="B40" s="67"/>
      <c r="C40" s="68"/>
      <c r="D40" s="64" t="s">
        <v>102</v>
      </c>
      <c r="E40" s="65">
        <f>F32/1000</f>
        <v>191.07859500000001</v>
      </c>
      <c r="F40" s="63" t="s">
        <v>34</v>
      </c>
      <c r="G40" s="70"/>
      <c r="H40" s="20"/>
      <c r="I40" s="20"/>
      <c r="J40" s="20"/>
      <c r="K40" s="20"/>
      <c r="P40" s="2"/>
    </row>
    <row r="41" spans="1:16" ht="15" x14ac:dyDescent="0.25">
      <c r="A41" s="27">
        <v>26</v>
      </c>
      <c r="B41" s="67"/>
      <c r="C41" s="68"/>
      <c r="D41" s="64" t="s">
        <v>88</v>
      </c>
      <c r="E41" s="65">
        <f>E40+D13</f>
        <v>6441.078595</v>
      </c>
      <c r="F41" s="63" t="s">
        <v>34</v>
      </c>
      <c r="G41" s="70"/>
      <c r="H41" s="20"/>
      <c r="I41" s="20"/>
      <c r="J41" s="20"/>
      <c r="K41" s="20"/>
      <c r="P41" s="2"/>
    </row>
    <row r="42" spans="1:16" ht="9.75" customHeight="1" x14ac:dyDescent="0.25">
      <c r="A42" s="109"/>
      <c r="B42" s="67"/>
      <c r="C42" s="68"/>
      <c r="D42" s="64"/>
      <c r="E42" s="75"/>
      <c r="F42" s="63"/>
      <c r="G42" s="70"/>
      <c r="H42" s="20"/>
      <c r="I42" s="20"/>
      <c r="J42" s="20"/>
      <c r="K42" s="20"/>
      <c r="P42" s="2"/>
    </row>
    <row r="43" spans="1:16" ht="15" x14ac:dyDescent="0.25">
      <c r="A43" s="27">
        <v>27</v>
      </c>
      <c r="B43" s="67"/>
      <c r="C43" s="68"/>
      <c r="D43" s="76" t="s">
        <v>81</v>
      </c>
      <c r="E43" s="77">
        <f>IF(E41&gt;0,E40/(E41/100),0)</f>
        <v>2.9665620777912585</v>
      </c>
      <c r="F43" s="78" t="s">
        <v>82</v>
      </c>
      <c r="G43" s="70"/>
      <c r="H43" s="20"/>
      <c r="I43" s="20"/>
      <c r="J43" s="20"/>
      <c r="K43" s="20"/>
    </row>
    <row r="44" spans="1:16" ht="9" customHeight="1" x14ac:dyDescent="0.25">
      <c r="A44" s="27"/>
      <c r="B44" s="79"/>
      <c r="C44" s="80"/>
      <c r="D44" s="110"/>
      <c r="E44" s="111"/>
      <c r="F44" s="112"/>
      <c r="G44" s="84"/>
      <c r="H44" s="20"/>
      <c r="I44" s="20"/>
      <c r="J44" s="20"/>
      <c r="K44" s="20"/>
    </row>
    <row r="45" spans="1:16" x14ac:dyDescent="0.2">
      <c r="A45" s="20"/>
      <c r="B45" s="20"/>
      <c r="C45" s="20"/>
      <c r="D45" s="20"/>
      <c r="E45" s="20"/>
      <c r="F45" s="20"/>
      <c r="G45" s="20"/>
      <c r="H45" s="20"/>
      <c r="I45" s="20"/>
      <c r="J45" s="20"/>
      <c r="K45" s="20"/>
    </row>
    <row r="46" spans="1:16" x14ac:dyDescent="0.2">
      <c r="A46" s="102">
        <v>30</v>
      </c>
      <c r="B46" s="20" t="s">
        <v>69</v>
      </c>
      <c r="C46" s="20"/>
      <c r="D46" s="20"/>
      <c r="E46" s="20"/>
      <c r="F46" s="20"/>
      <c r="G46" s="20"/>
      <c r="H46" s="20"/>
      <c r="I46" s="20"/>
      <c r="J46" s="20"/>
      <c r="K46" s="20"/>
    </row>
  </sheetData>
  <sheetProtection sheet="1"/>
  <mergeCells count="4">
    <mergeCell ref="B39:D39"/>
    <mergeCell ref="D8:G8"/>
    <mergeCell ref="D7:G7"/>
    <mergeCell ref="D6:G6"/>
  </mergeCells>
  <phoneticPr fontId="2" type="noConversion"/>
  <conditionalFormatting sqref="D18:D31">
    <cfRule type="cellIs" dxfId="0" priority="1" stopIfTrue="1" operator="greaterThan">
      <formula>0</formula>
    </cfRule>
  </conditionalFormatting>
  <hyperlinks>
    <hyperlink ref="A7" location="Erl002" display="Erl002"/>
    <hyperlink ref="A8" location="Erl003" display="Erl003"/>
    <hyperlink ref="A9" location="erl004" display="erl004"/>
    <hyperlink ref="A10" location="erl005" display="erl005"/>
    <hyperlink ref="A11" location="erl006" display="erl006"/>
    <hyperlink ref="A12" location="Erl007" display="Erl007"/>
    <hyperlink ref="B17" location="Erl010" display="Erl010"/>
    <hyperlink ref="C17" location="Erl011" display="Erl011"/>
    <hyperlink ref="D17" location="ERl013" display="ERl013"/>
    <hyperlink ref="E17" location="Erl014" display="Erl014"/>
    <hyperlink ref="F17" location="Erl015" display="Erl015"/>
    <hyperlink ref="A32" location="Erl016" display="Erl016"/>
    <hyperlink ref="A35" location="Erl020" display="Erl020"/>
    <hyperlink ref="A36" location="Erl021" display="Erl021"/>
    <hyperlink ref="A37" location="Erl022" display="Erl022"/>
    <hyperlink ref="A38" location="Erl023" display="Erl023"/>
    <hyperlink ref="A46" location="Erl030" display="Erl030"/>
    <hyperlink ref="A43" location="Erl027" display="Erl027"/>
    <hyperlink ref="A39" location="Erl024" display="Erl024"/>
    <hyperlink ref="A40" location="Erl025" display="Erl025"/>
    <hyperlink ref="A41" location="Erl026" display="Erl026"/>
  </hyperlinks>
  <pageMargins left="0.78740157480314965" right="0.78740157480314965" top="1.3779527559055118" bottom="0.76" header="0.51181102362204722" footer="0.51181102362204722"/>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48</vt:i4>
      </vt:variant>
    </vt:vector>
  </HeadingPairs>
  <TitlesOfParts>
    <vt:vector size="53" baseType="lpstr">
      <vt:lpstr>Erläuterung zum Datenblatt</vt:lpstr>
      <vt:lpstr>Rohrnetzverlust_spezifisch</vt:lpstr>
      <vt:lpstr>Beispiel_spezifisch</vt:lpstr>
      <vt:lpstr>Rohrnetzverlust</vt:lpstr>
      <vt:lpstr>Beispiel</vt:lpstr>
      <vt:lpstr>Rohrnetzverlust!Ang002</vt:lpstr>
      <vt:lpstr>Ang002</vt:lpstr>
      <vt:lpstr>Rohrnetzverlust!Ang003</vt:lpstr>
      <vt:lpstr>Ang003</vt:lpstr>
      <vt:lpstr>Beispiel!Ang004</vt:lpstr>
      <vt:lpstr>Rohrnetzverlust!Ang004</vt:lpstr>
      <vt:lpstr>Ang004</vt:lpstr>
      <vt:lpstr>Rohrnetzverlust!Ang005</vt:lpstr>
      <vt:lpstr>Ang005</vt:lpstr>
      <vt:lpstr>Rohrnetzverlust!Ang006</vt:lpstr>
      <vt:lpstr>Ang006</vt:lpstr>
      <vt:lpstr>Rohrnetzverlust!Ang007</vt:lpstr>
      <vt:lpstr>Ang007</vt:lpstr>
      <vt:lpstr>Rohrnetzverlust!Ang008</vt:lpstr>
      <vt:lpstr>Ang008</vt:lpstr>
      <vt:lpstr>Rohrnetzverlust!Ang010</vt:lpstr>
      <vt:lpstr>Ang010</vt:lpstr>
      <vt:lpstr>Rohrnetzverlust!Ang011</vt:lpstr>
      <vt:lpstr>Ang011</vt:lpstr>
      <vt:lpstr>Ang012</vt:lpstr>
      <vt:lpstr>Rohrnetzverlust!Ang013</vt:lpstr>
      <vt:lpstr>Beispiel!Druckbereich</vt:lpstr>
      <vt:lpstr>Beispiel_spezifisch!Druckbereich</vt:lpstr>
      <vt:lpstr>'Erläuterung zum Datenblatt'!Druckbereich</vt:lpstr>
      <vt:lpstr>Rohrnetzverlust!Druckbereich</vt:lpstr>
      <vt:lpstr>Rohrnetzverlust_spezifisch!Druckbereich</vt:lpstr>
      <vt:lpstr>Erg_JWV</vt:lpstr>
      <vt:lpstr>Rohrnetzverlust!Erg014</vt:lpstr>
      <vt:lpstr>Erg014</vt:lpstr>
      <vt:lpstr>Rohrnetzverlust!Erg015</vt:lpstr>
      <vt:lpstr>Erg015</vt:lpstr>
      <vt:lpstr>Erg016</vt:lpstr>
      <vt:lpstr>Rohrnetzverlust!Erg020</vt:lpstr>
      <vt:lpstr>Erg020</vt:lpstr>
      <vt:lpstr>Rohrnetzverlust!Erg021</vt:lpstr>
      <vt:lpstr>Erg021</vt:lpstr>
      <vt:lpstr>Rohrnetzverlust!Erg022</vt:lpstr>
      <vt:lpstr>Erg022</vt:lpstr>
      <vt:lpstr>Rohrnetzverlust!Erg023</vt:lpstr>
      <vt:lpstr>Erg023</vt:lpstr>
      <vt:lpstr>Rohrnetzverlust!Erg024</vt:lpstr>
      <vt:lpstr>Erg024</vt:lpstr>
      <vt:lpstr>Rohrnetzverlust!Erg025</vt:lpstr>
      <vt:lpstr>Erg025</vt:lpstr>
      <vt:lpstr>Rohrnetzverlust!Erg026</vt:lpstr>
      <vt:lpstr>Erg026</vt:lpstr>
      <vt:lpstr>Rohrnetzverlust!Erg027</vt:lpstr>
      <vt:lpstr>Erg027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2018-02-21T08:38:33Z</dcterms:created>
  <dcterms:modified xsi:type="dcterms:W3CDTF">2023-04-24T09:57:21Z</dcterms:modified>
</cp:coreProperties>
</file>